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70" tabRatio="500"/>
  </bookViews>
  <sheets>
    <sheet name="ЗАЯВКА" sheetId="1" r:id="rId1"/>
    <sheet name="БАЛЛЫ_2" sheetId="2" state="hidden" r:id="rId2"/>
    <sheet name="Форма для расчета" sheetId="3" r:id="rId3"/>
    <sheet name="Карточка для расчета" sheetId="4" r:id="rId4"/>
  </sheets>
  <definedNames>
    <definedName name="Print_Area_0" localSheetId="0">#REF!</definedName>
    <definedName name="_xlnm.Print_Area" localSheetId="1">БАЛЛЫ_2!$A$1:$E$10</definedName>
    <definedName name="_xlnm.Print_Area" localSheetId="0">ЗАЯВКА!$A$1:$C$55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2" i="4" l="1"/>
  <c r="D11" i="4"/>
  <c r="D10" i="4"/>
  <c r="D9" i="4"/>
  <c r="D8" i="4"/>
  <c r="D7" i="4"/>
  <c r="A2" i="4"/>
  <c r="D25" i="3"/>
  <c r="E10" i="4" s="1"/>
  <c r="F10" i="4" s="1"/>
  <c r="D24" i="3"/>
  <c r="E9" i="4" s="1"/>
  <c r="F9" i="4" s="1"/>
  <c r="E15" i="3"/>
  <c r="D6" i="4"/>
  <c r="E14" i="3"/>
  <c r="E21" i="3" s="1"/>
  <c r="A5" i="3"/>
  <c r="D9" i="2"/>
  <c r="E9" i="2" s="1"/>
  <c r="D8" i="2"/>
  <c r="E8" i="2" s="1"/>
  <c r="D7" i="2"/>
  <c r="E7" i="2" s="1"/>
  <c r="D6" i="2"/>
  <c r="E6" i="2" s="1"/>
  <c r="D5" i="2"/>
  <c r="E5" i="2" s="1"/>
  <c r="E10" i="2" s="1"/>
  <c r="C3" i="2"/>
  <c r="A2" i="2"/>
  <c r="C35" i="1"/>
  <c r="C38" i="1" s="1"/>
  <c r="C18" i="3" l="1"/>
  <c r="C21" i="3" s="1"/>
  <c r="D14" i="3" s="1"/>
  <c r="E13" i="3"/>
  <c r="D19" i="3"/>
  <c r="E7" i="4" s="1"/>
  <c r="F7" i="4" s="1"/>
  <c r="D15" i="3" l="1"/>
  <c r="E6" i="4" s="1"/>
  <c r="F6" i="4" s="1"/>
  <c r="D13" i="3"/>
  <c r="D20" i="3"/>
  <c r="E8" i="4" s="1"/>
  <c r="F8" i="4" s="1"/>
  <c r="F13" i="4" l="1"/>
  <c r="D21" i="3"/>
</calcChain>
</file>

<file path=xl/sharedStrings.xml><?xml version="1.0" encoding="utf-8"?>
<sst xmlns="http://schemas.openxmlformats.org/spreadsheetml/2006/main" count="164" uniqueCount="117">
  <si>
    <t>ОПИСАНИЕ</t>
  </si>
  <si>
    <t xml:space="preserve">инициативного проекта для участия в конкурсном отборе инициативных проектов </t>
  </si>
  <si>
    <t>1. Наименование инициативного проекта (далее – проект)</t>
  </si>
  <si>
    <t>* Наименование проекта должно содержать указание на виды товаров, работ (услуг), закупка которых будет осуществляться в целях реализации проекта, а также, по возможности, наименование муниципального учреждения (предприятия), для которого планируется закупить товары, работы (услуги)</t>
  </si>
  <si>
    <t>2. Место реализации проекта:</t>
  </si>
  <si>
    <t>2.1. Муниципальный округ/ городской округ:</t>
  </si>
  <si>
    <t>2.2. Населенный пункт:</t>
  </si>
  <si>
    <t>3. Объект общественной инфраструктуры, на развитие которого направлен проект:</t>
  </si>
  <si>
    <t>3.1. Тип объекта (наименование):</t>
  </si>
  <si>
    <t>3.2. Адрес объекта (при наличии):</t>
  </si>
  <si>
    <t>4. Информация о проекте:</t>
  </si>
  <si>
    <t xml:space="preserve">4.1. Наличие технической, проектной и сметной документации: </t>
  </si>
  <si>
    <t>в наличии</t>
  </si>
  <si>
    <t>*При наличии документация прикладывается к заявке</t>
  </si>
  <si>
    <t>х</t>
  </si>
  <si>
    <t xml:space="preserve">локальные сметы (сводный сметный расчет) на работы (услуги) в рамках проекта; </t>
  </si>
  <si>
    <t>проектная документация на работы (услуги) в рамках проекта;</t>
  </si>
  <si>
    <t xml:space="preserve">прайс-листы и другая информация, подтверждающая стоимость материалов, оборудования, являющегося неотъемлемой частью выполняемого проекта, работ (услуг) </t>
  </si>
  <si>
    <t>5. Информация для оценки заявки на участие в конкурсном отборе:</t>
  </si>
  <si>
    <t>5.1. Количество граждан, проголосовавших за выдвижение проекта (чел):</t>
  </si>
  <si>
    <t>5.2. Количество благополучателей, которые будут пользоваться результатами реализованного проекта регулярно:</t>
  </si>
  <si>
    <t>5.3. Численность населения МО (ГО):</t>
  </si>
  <si>
    <t>5.4. Общая стоимость реализации проекта и планируемые источники его финансирования:</t>
  </si>
  <si>
    <t>№ 
п/п</t>
  </si>
  <si>
    <t>Вид источника</t>
  </si>
  <si>
    <t>Сумма,
(рубли)</t>
  </si>
  <si>
    <t>1.</t>
  </si>
  <si>
    <t>Средства областного бюджета</t>
  </si>
  <si>
    <t xml:space="preserve">*Объем субсидии из областного бюджета не должен превышать 3 млн рублей. </t>
  </si>
  <si>
    <t>2.</t>
  </si>
  <si>
    <r>
      <rPr>
        <b/>
        <sz val="12"/>
        <rFont val="Times New Roman"/>
        <family val="1"/>
        <charset val="1"/>
      </rPr>
      <t>Собственные средства бюджета муниципального образования</t>
    </r>
    <r>
      <rPr>
        <sz val="12"/>
        <rFont val="Times New Roman"/>
        <family val="1"/>
        <charset val="1"/>
      </rPr>
      <t xml:space="preserve"> </t>
    </r>
  </si>
  <si>
    <t xml:space="preserve">Объем средств местного бюджета не должен быть ниже уровня, утвержденного Правительством Тамбовской области на текущий год и плановые периоды    </t>
  </si>
  <si>
    <t>3.</t>
  </si>
  <si>
    <r>
      <rPr>
        <b/>
        <sz val="12"/>
        <rFont val="Times New Roman"/>
        <family val="1"/>
        <charset val="1"/>
      </rPr>
      <t xml:space="preserve">Инициативные платежи, </t>
    </r>
    <r>
      <rPr>
        <sz val="12"/>
        <rFont val="Times New Roman"/>
        <family val="1"/>
        <charset val="1"/>
      </rPr>
      <t>в т.ч:</t>
    </r>
  </si>
  <si>
    <t xml:space="preserve"> Минимальная доля инициативных платежей физических и (или) юридических лиц, индивидуальных предпринимателей должна составлять не менее 3 процентов  от общей суммы реализации инициативного проекта.</t>
  </si>
  <si>
    <t>3.1</t>
  </si>
  <si>
    <t xml:space="preserve">Инициативные платежи физических лиц </t>
  </si>
  <si>
    <t>3.2</t>
  </si>
  <si>
    <t>Инициативные платежи юридических лиц и индивидуальных предпринимателей</t>
  </si>
  <si>
    <t>ИТОГО размер денежных средств</t>
  </si>
  <si>
    <t>4.</t>
  </si>
  <si>
    <t xml:space="preserve">Сумма имущественного участия жителей (в руб) </t>
  </si>
  <si>
    <t>5.</t>
  </si>
  <si>
    <t>Сумма трудового участия жителей (в руб)</t>
  </si>
  <si>
    <t>Общая стоимость проекта</t>
  </si>
  <si>
    <t>5.5. Наличие мероприятий по уменьшению негативного воздействия на состояние окружающей среды и здоровья населения</t>
  </si>
  <si>
    <t>отсутствие</t>
  </si>
  <si>
    <t>6. Плановая дата окончания реализации проекта:</t>
  </si>
  <si>
    <t>*Не позднее 1 ноября года реализации проекта.</t>
  </si>
  <si>
    <t>7. Сведения о представителе администрации МО, ГО, ответственном за подготовку документации:</t>
  </si>
  <si>
    <t xml:space="preserve">Представитель администрации муниципального образования (Ф.И.О. полностью) </t>
  </si>
  <si>
    <t>Контактный телефон</t>
  </si>
  <si>
    <t>8. Дополнительная информация и комментарии.</t>
  </si>
  <si>
    <t xml:space="preserve">9. Проект поддержан населением (дата протокола): </t>
  </si>
  <si>
    <t>Глава администрации МО</t>
  </si>
  <si>
    <t>(дата)</t>
  </si>
  <si>
    <t>Исполнитель</t>
  </si>
  <si>
    <t>БАЛЛЬНАЯ ОЦЕНКА ПРОЕКТА</t>
  </si>
  <si>
    <t>Регистрационный номер заявки:</t>
  </si>
  <si>
    <t>№</t>
  </si>
  <si>
    <t xml:space="preserve">Наименование показателя </t>
  </si>
  <si>
    <t xml:space="preserve">Количественный показатель </t>
  </si>
  <si>
    <t>Расчетные данные</t>
  </si>
  <si>
    <t>Баллы по проекту</t>
  </si>
  <si>
    <t>Степень планируемого участия жителей МО в софинансировании ИП (доля инициативных платежей в общем объеме средств, предполагаемых к использованию на реализацию инициативного проекта) (%)</t>
  </si>
  <si>
    <t xml:space="preserve">2% и более                                    - 100 баллов 
от 1 до 2%                                      - 50 баллов
От 0,5 до 1%                                  - 30 баллов
Менее 0,5%                                   - 10 баллов
Отсутствие софинансирования- 0 баллов
</t>
  </si>
  <si>
    <t>Степень планируемого имущественного участия жителей МО в реализации ИП (доля имущественного участия жителей МО от стоимости ИП) (%)</t>
  </si>
  <si>
    <t xml:space="preserve">5% и более              - 100 баллов 
от 2 до 5%                 - 50 баллов
От 0,5 до 2%             - 30 баллов
Менее 0,5%              - 10 баллов
Отсутствие участия - 0 баллов
</t>
  </si>
  <si>
    <t>Степень планируемого трудового участия жителей МО в реализации ИП (доля трудового участия жителей Мо от стоимости ИП) (%)</t>
  </si>
  <si>
    <t>Доля жителей МО, которые будут непосредственно пользоваться реализованным ИП (далее - благополучатели), от общей численности жителей МО (%)</t>
  </si>
  <si>
    <t xml:space="preserve">10% и более (но не менее 100 человек) - 100 баллов 
от 7 до 10% (но не менее 100 человек)    - 70 баллов
от 5 до 7% ( но не менее 100 человек)     - 50 баллов
менее 5% (но не менее 100 человек)       - 30 баллов
Менее 100 человек                                         - 0 баллов
</t>
  </si>
  <si>
    <t xml:space="preserve">Доля жителей МО, поддержавших ИП (согласно протоколу собрания или конференции граждан, результатам опроса граждан, подписным листам) от численности благополучателей (%)
</t>
  </si>
  <si>
    <t xml:space="preserve">80% и более  - 100 баллов 
от 70 до 80%  - 70 баллов
От 60 до 70%  - 50 баллов
от 50 до 60%  - 30 баллов
менее 50%     - 0 баллов
</t>
  </si>
  <si>
    <t>Итого баллов:</t>
  </si>
  <si>
    <t>МЕТОДИКА НАЧИСЛЕНИЯ БАЛЛОВ</t>
  </si>
  <si>
    <t xml:space="preserve">инициативного проекта </t>
  </si>
  <si>
    <t xml:space="preserve">для участия в конкурсном отборе инициативных проектов </t>
  </si>
  <si>
    <t>Наименование инициативного проекта (далее – проект)</t>
  </si>
  <si>
    <t>Муниципальное образование</t>
  </si>
  <si>
    <t>Общая стоимость реализации проекта и планируемые источники его финансирования:</t>
  </si>
  <si>
    <t>Уровень софинансирования к общей стоимости проекта</t>
  </si>
  <si>
    <t>Уровень софинансирования к СУБСИДИИ</t>
  </si>
  <si>
    <t xml:space="preserve">Собственные средства бюджета муниципального образования </t>
  </si>
  <si>
    <t>Инициативные платежи, в т.ч:</t>
  </si>
  <si>
    <t>Стоимость проекта (финансы)</t>
  </si>
  <si>
    <t xml:space="preserve"> Информация для оценки заявки на участие в конкурсном отборе:</t>
  </si>
  <si>
    <t>Наименование критерия конкурсного отбора</t>
  </si>
  <si>
    <t>Количество</t>
  </si>
  <si>
    <t>Доля (процентов)</t>
  </si>
  <si>
    <t>Комментарий</t>
  </si>
  <si>
    <t>Количество благополучателей (чел)</t>
  </si>
  <si>
    <t>Доля жителей муниципального образования, которые будут непосредственно пользоваться реализованным инициативным проектом (далее - благополучатели), от общей численности  проживающих в населенном пункте муниципального образования, в границах которого реализуется инициативный проект (%):</t>
  </si>
  <si>
    <t>Количество жителей, поддержавших инициативный проект (чел)</t>
  </si>
  <si>
    <t>Доля жителей муниципального образования, поддержавших инициативный проект (согласно протоколу собрания или конференции граждан, результатам опроса граждан, подписным листам) от численности благополучателей (%):</t>
  </si>
  <si>
    <t>Общая численность проживающих в населенном пункте муниципального образования, в границах которого реализуется инициативный проект (чел)</t>
  </si>
  <si>
    <t>Наличие мероприятий по уменьшению негативного воздействия на состояние окружающей среды и здоровья населения</t>
  </si>
  <si>
    <t>Карточка проекта</t>
  </si>
  <si>
    <t>Из ПРОЕКТА</t>
  </si>
  <si>
    <t>Степень участия жителей муниципального образования и иных заинтересованных лиц в софинансировании инициативного проекта (доля инициативных платежей от общей стоимости инициативного проекта ) (%):</t>
  </si>
  <si>
    <t xml:space="preserve">5,0% и более  - 100 баллов 
От 4,5 до 5,0%  - 70 баллов
От 4,0 до 4,5%  - 50 баллов
От 3,5 до 4,0% - 30 баллов
От 3,0 до 3,5%  - 10 баллов
</t>
  </si>
  <si>
    <t>Степень планируемого имущественного участия жителей муниципального образования и иных заинтересованных лиц в реализации инициативного проекта (доля имущественного участия жителей муниципального образования и иных заинтересованных лиц от общей стоимости инициативного проекта ) (%):</t>
  </si>
  <si>
    <t xml:space="preserve">5% и более - 100 баллов 
от 2 до 5% - 50 баллов
От 0,5 до 2% - 30 баллов
Менее 0,5% - 10 баллов
Отсутствие участия - 0 баллов
</t>
  </si>
  <si>
    <t>Степень планируемого трудового участия жителей муниципального образования и иных заинтересованных лиц в реализации инициативного проекта (доля трудового участия жителей муниципального образования и иных заинтересованных лиц от общей стоимости инициативного проекта ) (%):</t>
  </si>
  <si>
    <t xml:space="preserve">5% и более  - 100 баллов 
от 2 до 5% - 50 баллов
От 0,5 до 2% - 30 баллов
Менее 0,5% - 10 баллов
Отсутствие участия - 0 баллов
</t>
  </si>
  <si>
    <t xml:space="preserve">10% и более (но не менее 100 человек) - 100 баллов 
от 7 до 10% (но не менее 100 человек)   - 70 баллов
от 5 до 7% ( но не менее 100 человек)    - 50 баллов
менее 5% (но не менее 100 человек)      - 30 баллов
Менее 100 человек - 0 баллов
</t>
  </si>
  <si>
    <t xml:space="preserve">80% и более  - 100 баллов 
от 70 до 80%  - 70 баллов
От 60 до 70% - 50 баллов
от 50 до 60%  - 30 баллов
Менее 50%     - 0 баллов
</t>
  </si>
  <si>
    <t>6.</t>
  </si>
  <si>
    <t>Наличие мероприятий по уменьшению негативного воздействия на состояние окружающей среды и здоровья населения (согласно проектно-сметной документации, в  том числе в рамках локального сметного расчета (локальной сметы), определяющей денежный эквивалент имущественного и (или) трудового участия заинтересованных лиц в реализации инициативного проекта, не подлежащих оплате денежными средствами)</t>
  </si>
  <si>
    <t xml:space="preserve">проект непосредственно направлен на уменьшение негативного воздействия на состояние окружающей среды  - 50 баллов 
наличие мероприятий, напрямую не связанных с уменьшением негативного воздействия на состояние окружающей среды, но косвенно влияющих на улучшение экологической обстановка - 30 баллов
Отсутствие     - 0 баллов
</t>
  </si>
  <si>
    <t xml:space="preserve">Справочно: Общая численность проживающих в населенном пункте муниципального образования, в границах которого реализуется инициативный проект (чел) </t>
  </si>
  <si>
    <t>Знаменский</t>
  </si>
  <si>
    <t>ремонт автомобильной дороги</t>
  </si>
  <si>
    <t>«Ремонт дороги общего пользования местного значения в с. Александровка по ул. Садовая  Знаменского муниципального округа Тамбовской области»</t>
  </si>
  <si>
    <t>с. Александровка</t>
  </si>
  <si>
    <t>ул. Садовая</t>
  </si>
  <si>
    <t xml:space="preserve">Дроздова  Светлана Викторовна </t>
  </si>
  <si>
    <t>8-920-475-87-02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</si>
</sst>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%"/>
    <numFmt numFmtId="166" formatCode="#,##0.00&quot;р.&quot;;[Red]\-#,##0.00&quot;р.&quot;"/>
    <numFmt numFmtId="167" formatCode="0.0"/>
  </numFmts>
  <fonts count="28" x14ac:knownFonts="1">
    <font>
      <sz val="12"/>
      <color rgb="FF000000"/>
      <name val="Times New Roman"/>
      <family val="2"/>
      <charset val="1"/>
    </font>
    <font>
      <sz val="10"/>
      <color rgb="FFCC0000"/>
      <name val="Times New Roman"/>
      <family val="2"/>
      <charset val="1"/>
    </font>
    <font>
      <sz val="14"/>
      <name val="Times New Roman"/>
      <family val="1"/>
      <charset val="1"/>
    </font>
    <font>
      <sz val="11"/>
      <color rgb="FFD7192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  <font>
      <sz val="12"/>
      <color rgb="FFD71920"/>
      <name val="Times New Roman"/>
      <family val="1"/>
      <charset val="1"/>
    </font>
    <font>
      <sz val="13"/>
      <name val="Times New Roman"/>
      <family val="1"/>
      <charset val="1"/>
    </font>
    <font>
      <b/>
      <sz val="12"/>
      <name val="Times New Roman"/>
      <family val="1"/>
      <charset val="1"/>
    </font>
    <font>
      <sz val="20"/>
      <name val="Times New Roman"/>
      <family val="1"/>
      <charset val="1"/>
    </font>
    <font>
      <i/>
      <sz val="10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3"/>
      <name val="Times New Roman"/>
      <family val="1"/>
      <charset val="1"/>
    </font>
    <font>
      <b/>
      <sz val="12"/>
      <color rgb="FF000000"/>
      <name val="Times New Roman"/>
      <family val="2"/>
      <charset val="1"/>
    </font>
    <font>
      <u/>
      <sz val="20"/>
      <name val="Times New Roman"/>
      <family val="1"/>
      <charset val="1"/>
    </font>
    <font>
      <sz val="13"/>
      <color rgb="FF000000"/>
      <name val="Times New Roman"/>
      <family val="2"/>
      <charset val="1"/>
    </font>
    <font>
      <sz val="16"/>
      <color rgb="FF000000"/>
      <name val="Times New Roman"/>
      <family val="1"/>
      <charset val="1"/>
    </font>
    <font>
      <u/>
      <sz val="12"/>
      <color rgb="FF000000"/>
      <name val="Times New Roman"/>
      <family val="1"/>
      <charset val="1"/>
    </font>
    <font>
      <b/>
      <u/>
      <sz val="12"/>
      <color rgb="FF000000"/>
      <name val="Times New Roman"/>
      <family val="1"/>
      <charset val="1"/>
    </font>
    <font>
      <sz val="12"/>
      <color rgb="FF000000"/>
      <name val="Times New Roman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D7D7"/>
        <bgColor rgb="FFFBDDDE"/>
      </patternFill>
    </fill>
    <fill>
      <patternFill patternType="solid">
        <fgColor rgb="FFFBDDDE"/>
        <bgColor rgb="FFFFD7D7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272323"/>
      </left>
      <right style="thin">
        <color rgb="FF272323"/>
      </right>
      <top style="thin">
        <color rgb="FF272323"/>
      </top>
      <bottom style="thin">
        <color rgb="FF272323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166" fontId="27" fillId="0" borderId="0" applyBorder="0" applyProtection="0"/>
    <xf numFmtId="9" fontId="27" fillId="0" borderId="0" applyBorder="0" applyProtection="0"/>
    <xf numFmtId="0" fontId="1" fillId="0" borderId="0" applyBorder="0" applyProtection="0"/>
  </cellStyleXfs>
  <cellXfs count="111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  <protection hidden="1"/>
    </xf>
    <xf numFmtId="0" fontId="4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 hidden="1"/>
    </xf>
    <xf numFmtId="0" fontId="1" fillId="0" borderId="0" xfId="3" applyFont="1" applyBorder="1" applyAlignment="1" applyProtection="1">
      <alignment horizontal="left" wrapText="1"/>
    </xf>
    <xf numFmtId="4" fontId="2" fillId="0" borderId="2" xfId="0" applyNumberFormat="1" applyFont="1" applyBorder="1" applyAlignment="1" applyProtection="1">
      <alignment horizontal="center" vertical="top" wrapText="1"/>
      <protection hidden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4" fillId="0" borderId="2" xfId="0" applyNumberFormat="1" applyFont="1" applyBorder="1" applyAlignment="1" applyProtection="1">
      <alignment horizontal="center" vertical="top" wrapText="1"/>
      <protection hidden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2" borderId="4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 applyProtection="1">
      <alignment horizontal="center" vertical="top" wrapText="1"/>
      <protection hidden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0" xfId="0" applyFont="1" applyAlignment="1">
      <alignment horizontal="left"/>
    </xf>
    <xf numFmtId="0" fontId="18" fillId="0" borderId="0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1" fontId="9" fillId="0" borderId="0" xfId="1" applyNumberFormat="1" applyFont="1" applyBorder="1" applyAlignment="1" applyProtection="1">
      <alignment horizontal="center" vertical="top" wrapText="1"/>
    </xf>
    <xf numFmtId="167" fontId="19" fillId="0" borderId="0" xfId="1" applyNumberFormat="1" applyFont="1" applyBorder="1" applyAlignment="1" applyProtection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" fontId="19" fillId="0" borderId="2" xfId="1" applyNumberFormat="1" applyFont="1" applyBorder="1" applyAlignment="1" applyProtection="1">
      <alignment horizontal="center" vertical="top" wrapText="1"/>
    </xf>
    <xf numFmtId="167" fontId="19" fillId="0" borderId="2" xfId="1" applyNumberFormat="1" applyFont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10" fontId="9" fillId="3" borderId="2" xfId="2" applyNumberFormat="1" applyFont="1" applyFill="1" applyBorder="1" applyAlignment="1" applyProtection="1">
      <alignment horizontal="center" vertical="top" wrapText="1"/>
    </xf>
    <xf numFmtId="1" fontId="19" fillId="0" borderId="2" xfId="2" applyNumberFormat="1" applyFont="1" applyBorder="1" applyAlignment="1" applyProtection="1">
      <alignment horizontal="center" vertical="top" wrapText="1"/>
    </xf>
    <xf numFmtId="10" fontId="9" fillId="3" borderId="2" xfId="1" applyNumberFormat="1" applyFont="1" applyFill="1" applyBorder="1" applyAlignment="1" applyProtection="1">
      <alignment horizontal="center" vertical="top" wrapText="1"/>
    </xf>
    <xf numFmtId="0" fontId="19" fillId="0" borderId="2" xfId="1" applyNumberFormat="1" applyFont="1" applyBorder="1" applyAlignment="1" applyProtection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" xfId="0" applyFont="1" applyBorder="1" applyAlignment="1" applyProtection="1">
      <alignment horizontal="center" vertical="top" wrapText="1"/>
      <protection hidden="1"/>
    </xf>
    <xf numFmtId="0" fontId="11" fillId="0" borderId="2" xfId="0" applyFont="1" applyBorder="1" applyAlignment="1">
      <alignment horizontal="left" vertical="top" wrapText="1"/>
    </xf>
    <xf numFmtId="10" fontId="2" fillId="0" borderId="2" xfId="2" applyNumberFormat="1" applyFont="1" applyBorder="1" applyAlignment="1" applyProtection="1">
      <alignment horizontal="center" vertical="top" wrapText="1"/>
      <protection locked="0"/>
    </xf>
    <xf numFmtId="10" fontId="21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10" fontId="2" fillId="0" borderId="2" xfId="2" applyNumberFormat="1" applyFont="1" applyBorder="1" applyAlignment="1" applyProtection="1">
      <alignment horizontal="center" vertical="top" wrapText="1"/>
      <protection locked="0"/>
    </xf>
    <xf numFmtId="165" fontId="2" fillId="0" borderId="2" xfId="2" applyNumberFormat="1" applyFont="1" applyBorder="1" applyAlignment="1" applyProtection="1">
      <alignment horizontal="center" vertical="top" wrapText="1"/>
      <protection locked="0"/>
    </xf>
    <xf numFmtId="10" fontId="4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  <protection hidden="1"/>
    </xf>
    <xf numFmtId="0" fontId="4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/>
    </xf>
    <xf numFmtId="0" fontId="24" fillId="2" borderId="4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19" fillId="0" borderId="1" xfId="0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top" wrapText="1"/>
    </xf>
    <xf numFmtId="1" fontId="25" fillId="0" borderId="1" xfId="0" applyNumberFormat="1" applyFont="1" applyBorder="1" applyAlignment="1">
      <alignment horizontal="center" vertical="top" wrapText="1"/>
    </xf>
    <xf numFmtId="167" fontId="26" fillId="0" borderId="1" xfId="0" applyNumberFormat="1" applyFont="1" applyBorder="1" applyAlignment="1">
      <alignment horizontal="center" vertical="top" wrapText="1"/>
    </xf>
    <xf numFmtId="4" fontId="9" fillId="0" borderId="2" xfId="2" applyNumberFormat="1" applyFont="1" applyBorder="1" applyAlignment="1" applyProtection="1">
      <alignment horizontal="center" vertical="center" wrapText="1"/>
    </xf>
    <xf numFmtId="10" fontId="9" fillId="0" borderId="2" xfId="2" applyNumberFormat="1" applyFont="1" applyBorder="1" applyAlignment="1" applyProtection="1">
      <alignment horizontal="center" vertical="center" wrapText="1"/>
    </xf>
    <xf numFmtId="1" fontId="19" fillId="0" borderId="2" xfId="2" applyNumberFormat="1" applyFont="1" applyBorder="1" applyAlignment="1" applyProtection="1">
      <alignment horizontal="center" vertical="center" wrapText="1"/>
    </xf>
    <xf numFmtId="0" fontId="9" fillId="0" borderId="2" xfId="2" applyNumberFormat="1" applyFont="1" applyBorder="1" applyAlignment="1" applyProtection="1">
      <alignment horizontal="center" vertical="center" wrapText="1"/>
    </xf>
    <xf numFmtId="10" fontId="9" fillId="5" borderId="2" xfId="1" applyNumberFormat="1" applyFont="1" applyFill="1" applyBorder="1" applyAlignment="1" applyProtection="1">
      <alignment horizontal="center" vertical="center" wrapText="1"/>
    </xf>
    <xf numFmtId="0" fontId="9" fillId="5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13" fillId="0" borderId="2" xfId="2" applyNumberFormat="1" applyFont="1" applyBorder="1" applyAlignment="1" applyProtection="1">
      <alignment horizontal="center" vertical="center" wrapText="1"/>
      <protection locked="0"/>
    </xf>
    <xf numFmtId="165" fontId="4" fillId="0" borderId="0" xfId="2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/>
    </xf>
    <xf numFmtId="165" fontId="22" fillId="0" borderId="2" xfId="2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</cellXfs>
  <cellStyles count="4">
    <cellStyle name="Warning 1" xfId="3"/>
    <cellStyle name="Обычный" xfId="0" builtinId="0"/>
    <cellStyle name="Процентный" xfId="2" builtinId="5"/>
    <cellStyle name="Финансовый" xfId="1" builtinId="3"/>
  </cellStyles>
  <dxfs count="1">
    <dxf>
      <font>
        <b val="0"/>
        <i val="0"/>
        <sz val="10"/>
        <color rgb="FF333333"/>
        <name val="Times New Roman"/>
      </font>
      <fill>
        <patternFill>
          <bgColor rgb="FFFFFFCC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FBDD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81D41A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272323"/>
      <rgbColor rgb="FFD7192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92"/>
  <sheetViews>
    <sheetView tabSelected="1" view="pageBreakPreview" topLeftCell="A18" zoomScale="75" zoomScaleNormal="75" zoomScalePageLayoutView="75" workbookViewId="0">
      <selection activeCell="A25" sqref="A25:C25"/>
    </sheetView>
  </sheetViews>
  <sheetFormatPr defaultColWidth="8" defaultRowHeight="18.75" x14ac:dyDescent="0.3"/>
  <cols>
    <col min="1" max="1" width="11.5" style="1" customWidth="1"/>
    <col min="2" max="2" width="80.625" style="1" customWidth="1"/>
    <col min="3" max="3" width="27.125" style="1" customWidth="1"/>
    <col min="4" max="4" width="74" style="2" customWidth="1"/>
    <col min="5" max="7" width="7.625" style="3" customWidth="1"/>
    <col min="8" max="14" width="8" style="3"/>
    <col min="15" max="1014" width="8" style="1"/>
  </cols>
  <sheetData>
    <row r="1" spans="1:4" ht="18" customHeight="1" x14ac:dyDescent="0.3">
      <c r="A1" s="84" t="s">
        <v>0</v>
      </c>
      <c r="B1" s="84"/>
      <c r="C1" s="84"/>
    </row>
    <row r="2" spans="1:4" ht="18" customHeight="1" x14ac:dyDescent="0.3">
      <c r="A2" s="84" t="s">
        <v>1</v>
      </c>
      <c r="B2" s="84" t="s">
        <v>0</v>
      </c>
      <c r="C2" s="84"/>
    </row>
    <row r="3" spans="1:4" ht="18" customHeight="1" x14ac:dyDescent="0.3">
      <c r="A3" s="84" t="s">
        <v>2</v>
      </c>
      <c r="B3" s="84"/>
      <c r="C3" s="84"/>
      <c r="D3" s="4"/>
    </row>
    <row r="4" spans="1:4" ht="86.65" customHeight="1" x14ac:dyDescent="0.3">
      <c r="A4" s="85" t="s">
        <v>112</v>
      </c>
      <c r="B4" s="85"/>
      <c r="C4" s="85"/>
      <c r="D4" s="4" t="s">
        <v>3</v>
      </c>
    </row>
    <row r="5" spans="1:4" ht="18" customHeight="1" x14ac:dyDescent="0.3">
      <c r="A5" s="86" t="s">
        <v>4</v>
      </c>
      <c r="B5" s="86"/>
      <c r="C5" s="86"/>
      <c r="D5" s="4"/>
    </row>
    <row r="6" spans="1:4" ht="17.45" customHeight="1" x14ac:dyDescent="0.3">
      <c r="A6" s="87" t="s">
        <v>5</v>
      </c>
      <c r="B6" s="87"/>
      <c r="C6" s="87"/>
      <c r="D6" s="4"/>
    </row>
    <row r="7" spans="1:4" ht="32.450000000000003" customHeight="1" x14ac:dyDescent="0.3">
      <c r="A7" s="85" t="s">
        <v>110</v>
      </c>
      <c r="B7" s="85"/>
      <c r="C7" s="85"/>
    </row>
    <row r="8" spans="1:4" ht="17.45" customHeight="1" x14ac:dyDescent="0.3">
      <c r="A8" s="87" t="s">
        <v>6</v>
      </c>
      <c r="B8" s="87"/>
      <c r="C8" s="87"/>
      <c r="D8" s="4"/>
    </row>
    <row r="9" spans="1:4" ht="40.9" customHeight="1" x14ac:dyDescent="0.3">
      <c r="A9" s="85" t="s">
        <v>113</v>
      </c>
      <c r="B9" s="85"/>
      <c r="C9" s="85"/>
    </row>
    <row r="10" spans="1:4" ht="18" customHeight="1" x14ac:dyDescent="0.3">
      <c r="A10" s="86" t="s">
        <v>7</v>
      </c>
      <c r="B10" s="86"/>
      <c r="C10" s="86"/>
    </row>
    <row r="11" spans="1:4" ht="17.45" customHeight="1" x14ac:dyDescent="0.3">
      <c r="A11" s="87" t="s">
        <v>8</v>
      </c>
      <c r="B11" s="87"/>
      <c r="C11" s="87"/>
    </row>
    <row r="12" spans="1:4" ht="18" customHeight="1" x14ac:dyDescent="0.3">
      <c r="A12" s="85" t="s">
        <v>111</v>
      </c>
      <c r="B12" s="85"/>
      <c r="C12" s="85"/>
    </row>
    <row r="13" spans="1:4" ht="17.45" customHeight="1" x14ac:dyDescent="0.3">
      <c r="A13" s="87" t="s">
        <v>9</v>
      </c>
      <c r="B13" s="87"/>
      <c r="C13" s="87"/>
    </row>
    <row r="14" spans="1:4" ht="17.45" customHeight="1" x14ac:dyDescent="0.3">
      <c r="A14" s="85" t="s">
        <v>114</v>
      </c>
      <c r="B14" s="85"/>
      <c r="C14" s="85"/>
    </row>
    <row r="15" spans="1:4" ht="18" customHeight="1" x14ac:dyDescent="0.3">
      <c r="A15" s="86" t="s">
        <v>10</v>
      </c>
      <c r="B15" s="86"/>
      <c r="C15" s="86"/>
    </row>
    <row r="16" spans="1:4" ht="17.45" customHeight="1" x14ac:dyDescent="0.3">
      <c r="A16" s="87" t="s">
        <v>11</v>
      </c>
      <c r="B16" s="87"/>
      <c r="C16" s="87"/>
    </row>
    <row r="17" spans="1:1024" ht="18" customHeight="1" x14ac:dyDescent="0.3">
      <c r="A17" s="88" t="s">
        <v>12</v>
      </c>
      <c r="B17" s="88"/>
      <c r="C17" s="88"/>
      <c r="D17" s="5" t="s">
        <v>13</v>
      </c>
    </row>
    <row r="18" spans="1:1024" ht="35.85" customHeight="1" x14ac:dyDescent="0.3">
      <c r="A18" s="6" t="s">
        <v>14</v>
      </c>
      <c r="B18" s="89" t="s">
        <v>15</v>
      </c>
      <c r="C18" s="89"/>
    </row>
    <row r="19" spans="1:1024" ht="18" customHeight="1" x14ac:dyDescent="0.3">
      <c r="A19" s="6"/>
      <c r="B19" s="90" t="s">
        <v>16</v>
      </c>
      <c r="C19" s="90"/>
    </row>
    <row r="20" spans="1:1024" ht="38.25" customHeight="1" x14ac:dyDescent="0.3">
      <c r="A20" s="6"/>
      <c r="B20" s="91" t="s">
        <v>17</v>
      </c>
      <c r="C20" s="91"/>
    </row>
    <row r="21" spans="1:1024" ht="18" customHeight="1" x14ac:dyDescent="0.3">
      <c r="A21" s="86" t="s">
        <v>18</v>
      </c>
      <c r="B21" s="86"/>
      <c r="C21" s="86"/>
    </row>
    <row r="22" spans="1:1024" ht="18" customHeight="1" x14ac:dyDescent="0.3">
      <c r="A22" s="87" t="s">
        <v>19</v>
      </c>
      <c r="B22" s="87"/>
      <c r="C22" s="87"/>
      <c r="D22" s="7"/>
    </row>
    <row r="23" spans="1:1024" ht="37.5" customHeight="1" x14ac:dyDescent="0.3">
      <c r="A23" s="92">
        <v>120</v>
      </c>
      <c r="B23" s="92"/>
      <c r="C23" s="92"/>
      <c r="D23" s="7"/>
      <c r="E23" s="5"/>
      <c r="F23" s="5"/>
      <c r="G23" s="5"/>
      <c r="H23" s="5"/>
      <c r="I23" s="5"/>
      <c r="J23" s="5"/>
    </row>
    <row r="24" spans="1:1024" ht="17.45" customHeight="1" x14ac:dyDescent="0.3">
      <c r="A24" s="87" t="s">
        <v>20</v>
      </c>
      <c r="B24" s="87"/>
      <c r="C24" s="87"/>
      <c r="D24" s="7"/>
    </row>
    <row r="25" spans="1:1024" s="10" customFormat="1" ht="37.5" customHeight="1" x14ac:dyDescent="0.25">
      <c r="A25" s="85">
        <v>150</v>
      </c>
      <c r="B25" s="85"/>
      <c r="C25" s="85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AMA25"/>
      <c r="AMB25"/>
      <c r="AMC25"/>
      <c r="AMD25"/>
      <c r="AME25"/>
      <c r="AMF25"/>
      <c r="AMG25"/>
      <c r="AMH25"/>
      <c r="AMI25"/>
      <c r="AMJ25"/>
    </row>
    <row r="26" spans="1:1024" s="10" customFormat="1" ht="37.5" customHeight="1" x14ac:dyDescent="0.25">
      <c r="A26" s="87" t="s">
        <v>21</v>
      </c>
      <c r="B26" s="87"/>
      <c r="C26" s="8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AMA26"/>
      <c r="AMB26"/>
      <c r="AMC26"/>
      <c r="AMD26"/>
      <c r="AME26"/>
      <c r="AMF26"/>
      <c r="AMG26"/>
      <c r="AMH26"/>
      <c r="AMI26"/>
      <c r="AMJ26"/>
    </row>
    <row r="27" spans="1:1024" s="10" customFormat="1" ht="37.5" customHeight="1" x14ac:dyDescent="0.25">
      <c r="A27" s="85">
        <v>377</v>
      </c>
      <c r="B27" s="85"/>
      <c r="C27" s="85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AMA27"/>
      <c r="AMB27"/>
      <c r="AMC27"/>
      <c r="AMD27"/>
      <c r="AME27"/>
      <c r="AMF27"/>
      <c r="AMG27"/>
      <c r="AMH27"/>
      <c r="AMI27"/>
      <c r="AMJ27"/>
    </row>
    <row r="28" spans="1:1024" s="10" customFormat="1" ht="25.9" customHeight="1" x14ac:dyDescent="0.25">
      <c r="A28" s="87" t="s">
        <v>22</v>
      </c>
      <c r="B28" s="87"/>
      <c r="C28" s="8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AMA28"/>
      <c r="AMB28"/>
      <c r="AMC28"/>
      <c r="AMD28"/>
      <c r="AME28"/>
      <c r="AMF28"/>
      <c r="AMG28"/>
      <c r="AMH28"/>
      <c r="AMI28"/>
      <c r="AMJ28"/>
    </row>
    <row r="29" spans="1:1024" ht="33" x14ac:dyDescent="0.3">
      <c r="A29" s="11" t="s">
        <v>23</v>
      </c>
      <c r="B29" s="12" t="s">
        <v>24</v>
      </c>
      <c r="C29" s="13" t="s">
        <v>25</v>
      </c>
    </row>
    <row r="30" spans="1:1024" ht="28.35" customHeight="1" x14ac:dyDescent="0.3">
      <c r="A30" s="14" t="s">
        <v>26</v>
      </c>
      <c r="B30" s="15" t="s">
        <v>27</v>
      </c>
      <c r="C30" s="16">
        <v>2837669.6</v>
      </c>
      <c r="D30" s="5" t="s">
        <v>28</v>
      </c>
    </row>
    <row r="31" spans="1:1024" ht="39.950000000000003" customHeight="1" x14ac:dyDescent="0.3">
      <c r="A31" s="14" t="s">
        <v>29</v>
      </c>
      <c r="B31" s="15" t="s">
        <v>30</v>
      </c>
      <c r="C31" s="16">
        <v>50976.1</v>
      </c>
      <c r="D31" s="17" t="s">
        <v>31</v>
      </c>
    </row>
    <row r="32" spans="1:1024" ht="39.75" customHeight="1" x14ac:dyDescent="0.3">
      <c r="A32" s="14" t="s">
        <v>32</v>
      </c>
      <c r="B32" s="15" t="s">
        <v>33</v>
      </c>
      <c r="C32" s="16">
        <v>169920.35</v>
      </c>
      <c r="D32" s="5" t="s">
        <v>34</v>
      </c>
    </row>
    <row r="33" spans="1:1024" s="3" customFormat="1" ht="30.75" customHeight="1" x14ac:dyDescent="0.3">
      <c r="A33" s="19" t="s">
        <v>35</v>
      </c>
      <c r="B33" s="15" t="s">
        <v>36</v>
      </c>
      <c r="C33" s="16">
        <v>169920.35</v>
      </c>
      <c r="D33" s="5"/>
      <c r="AMA33"/>
      <c r="AMB33"/>
      <c r="AMC33"/>
      <c r="AMD33"/>
      <c r="AME33"/>
      <c r="AMF33"/>
      <c r="AMG33"/>
      <c r="AMH33"/>
      <c r="AMI33"/>
      <c r="AMJ33"/>
    </row>
    <row r="34" spans="1:1024" ht="18" customHeight="1" x14ac:dyDescent="0.3">
      <c r="A34" s="20" t="s">
        <v>37</v>
      </c>
      <c r="B34" s="15" t="s">
        <v>38</v>
      </c>
      <c r="C34" s="16"/>
      <c r="D34" s="7"/>
    </row>
    <row r="35" spans="1:1024" ht="58.35" customHeight="1" x14ac:dyDescent="0.3">
      <c r="A35" s="93" t="s">
        <v>39</v>
      </c>
      <c r="B35" s="93"/>
      <c r="C35" s="21">
        <f>SUM(C30:C32)</f>
        <v>3058566.0500000003</v>
      </c>
      <c r="D35" s="7"/>
    </row>
    <row r="36" spans="1:1024" ht="18" customHeight="1" x14ac:dyDescent="0.3">
      <c r="A36" s="14" t="s">
        <v>40</v>
      </c>
      <c r="B36" s="15" t="s">
        <v>41</v>
      </c>
      <c r="C36" s="16">
        <v>169920.35</v>
      </c>
    </row>
    <row r="37" spans="1:1024" ht="36" customHeight="1" x14ac:dyDescent="0.3">
      <c r="A37" s="14" t="s">
        <v>42</v>
      </c>
      <c r="B37" s="15" t="s">
        <v>43</v>
      </c>
      <c r="C37" s="16">
        <v>169920.35</v>
      </c>
      <c r="D37" s="16"/>
      <c r="E37" s="22"/>
      <c r="F37" s="22"/>
      <c r="G37" s="22"/>
      <c r="H37" s="22"/>
      <c r="I37" s="22"/>
      <c r="J37" s="22"/>
      <c r="K37" s="22"/>
      <c r="L37" s="22"/>
    </row>
    <row r="38" spans="1:1024" s="25" customFormat="1" ht="24.4" customHeight="1" x14ac:dyDescent="0.25">
      <c r="A38" s="93" t="s">
        <v>44</v>
      </c>
      <c r="B38" s="93"/>
      <c r="C38" s="21">
        <f>C35+C36+C37</f>
        <v>3398406.7500000005</v>
      </c>
      <c r="D38" s="5"/>
      <c r="E38" s="23"/>
      <c r="F38" s="23"/>
      <c r="G38" s="23"/>
      <c r="H38" s="23"/>
      <c r="I38" s="23"/>
      <c r="J38" s="23"/>
      <c r="K38" s="23"/>
      <c r="L38" s="23"/>
      <c r="M38" s="24"/>
      <c r="N38" s="24"/>
      <c r="AMA38"/>
      <c r="AMB38"/>
      <c r="AMC38"/>
      <c r="AMD38"/>
      <c r="AME38"/>
      <c r="AMF38"/>
      <c r="AMG38"/>
      <c r="AMH38"/>
      <c r="AMI38"/>
      <c r="AMJ38"/>
    </row>
    <row r="39" spans="1:1024" s="25" customFormat="1" ht="54.2" customHeight="1" x14ac:dyDescent="0.25">
      <c r="A39" s="87" t="s">
        <v>45</v>
      </c>
      <c r="B39" s="87"/>
      <c r="C39" s="87"/>
      <c r="D39" s="5"/>
      <c r="E39" s="23"/>
      <c r="F39" s="23"/>
      <c r="G39" s="23"/>
      <c r="H39" s="23"/>
      <c r="I39" s="23"/>
      <c r="J39" s="23"/>
      <c r="K39" s="23"/>
      <c r="L39" s="23"/>
      <c r="M39" s="24"/>
      <c r="N39" s="24"/>
      <c r="AMA39"/>
      <c r="AMB39"/>
      <c r="AMC39"/>
      <c r="AMD39"/>
      <c r="AME39"/>
      <c r="AMF39"/>
      <c r="AMG39"/>
      <c r="AMH39"/>
      <c r="AMI39"/>
      <c r="AMJ39"/>
    </row>
    <row r="40" spans="1:1024" s="25" customFormat="1" ht="24.4" customHeight="1" x14ac:dyDescent="0.25">
      <c r="A40" s="96" t="s">
        <v>46</v>
      </c>
      <c r="B40" s="96"/>
      <c r="C40" s="96"/>
      <c r="D40" s="5"/>
      <c r="E40" s="23"/>
      <c r="F40" s="23"/>
      <c r="G40" s="23"/>
      <c r="H40" s="23"/>
      <c r="I40" s="23"/>
      <c r="J40" s="23"/>
      <c r="K40" s="23"/>
      <c r="L40" s="23"/>
      <c r="M40" s="24"/>
      <c r="N40" s="24"/>
      <c r="AMA40"/>
      <c r="AMB40"/>
      <c r="AMC40"/>
      <c r="AMD40"/>
      <c r="AME40"/>
      <c r="AMF40"/>
      <c r="AMG40"/>
      <c r="AMH40"/>
      <c r="AMI40"/>
      <c r="AMJ40"/>
    </row>
    <row r="41" spans="1:1024" ht="50.1" customHeight="1" x14ac:dyDescent="0.3">
      <c r="A41" s="94" t="s">
        <v>47</v>
      </c>
      <c r="B41" s="94"/>
      <c r="C41" s="27">
        <v>45962</v>
      </c>
      <c r="D41" s="2" t="s">
        <v>48</v>
      </c>
    </row>
    <row r="42" spans="1:1024" ht="39.200000000000003" customHeight="1" x14ac:dyDescent="0.3">
      <c r="A42" s="86" t="s">
        <v>49</v>
      </c>
      <c r="B42" s="86"/>
      <c r="C42" s="86"/>
    </row>
    <row r="43" spans="1:1024" s="32" customFormat="1" ht="38.25" customHeight="1" x14ac:dyDescent="0.25">
      <c r="A43" s="20" t="s">
        <v>23</v>
      </c>
      <c r="B43" s="28" t="s">
        <v>50</v>
      </c>
      <c r="C43" s="29" t="s">
        <v>51</v>
      </c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AMA43"/>
      <c r="AMB43"/>
      <c r="AMC43"/>
      <c r="AMD43"/>
      <c r="AME43"/>
      <c r="AMF43"/>
      <c r="AMG43"/>
      <c r="AMH43"/>
      <c r="AMI43"/>
      <c r="AMJ43"/>
    </row>
    <row r="44" spans="1:1024" ht="33" customHeight="1" x14ac:dyDescent="0.3">
      <c r="A44" s="33" t="s">
        <v>26</v>
      </c>
      <c r="B44" s="33" t="s">
        <v>115</v>
      </c>
      <c r="C44" s="33" t="s">
        <v>116</v>
      </c>
    </row>
    <row r="45" spans="1:1024" s="25" customFormat="1" x14ac:dyDescent="0.25">
      <c r="A45" s="34" t="s">
        <v>29</v>
      </c>
      <c r="B45" s="33"/>
      <c r="C45" s="33"/>
      <c r="D45" s="2"/>
      <c r="E45" s="24"/>
      <c r="F45" s="24"/>
      <c r="G45" s="24"/>
      <c r="H45" s="24"/>
      <c r="I45" s="24"/>
      <c r="J45" s="24"/>
      <c r="K45" s="24"/>
      <c r="L45" s="24"/>
      <c r="M45" s="24"/>
      <c r="N45" s="24"/>
      <c r="AMA45"/>
      <c r="AMB45"/>
      <c r="AMC45"/>
      <c r="AMD45"/>
      <c r="AME45"/>
      <c r="AMF45"/>
      <c r="AMG45"/>
      <c r="AMH45"/>
      <c r="AMI45"/>
      <c r="AMJ45"/>
    </row>
    <row r="46" spans="1:1024" ht="18" customHeight="1" x14ac:dyDescent="0.3">
      <c r="A46" s="86" t="s">
        <v>52</v>
      </c>
      <c r="B46" s="86"/>
      <c r="C46" s="86"/>
    </row>
    <row r="47" spans="1:1024" s="10" customFormat="1" ht="95.1" customHeight="1" x14ac:dyDescent="0.25">
      <c r="A47" s="92"/>
      <c r="B47" s="92"/>
      <c r="C47" s="92"/>
      <c r="D47" s="2"/>
      <c r="E47" s="9"/>
      <c r="F47" s="9"/>
      <c r="G47" s="9"/>
      <c r="H47" s="9"/>
      <c r="I47" s="9"/>
      <c r="J47" s="9"/>
      <c r="K47" s="9"/>
      <c r="L47" s="9"/>
      <c r="M47" s="9"/>
      <c r="N47" s="9"/>
      <c r="AMA47"/>
      <c r="AMB47"/>
      <c r="AMC47"/>
      <c r="AMD47"/>
      <c r="AME47"/>
      <c r="AMF47"/>
      <c r="AMG47"/>
      <c r="AMH47"/>
      <c r="AMI47"/>
      <c r="AMJ47"/>
    </row>
    <row r="48" spans="1:1024" ht="32.450000000000003" customHeight="1" x14ac:dyDescent="0.3">
      <c r="A48" s="94" t="s">
        <v>53</v>
      </c>
      <c r="B48" s="94"/>
      <c r="C48" s="35">
        <v>45731</v>
      </c>
    </row>
    <row r="49" spans="1:1024" ht="42.6" customHeight="1" x14ac:dyDescent="0.3">
      <c r="A49" s="95" t="s">
        <v>54</v>
      </c>
      <c r="B49" s="95"/>
      <c r="C49" s="95"/>
      <c r="D49" s="3"/>
      <c r="O49" s="3"/>
      <c r="P49" s="3"/>
      <c r="Q49" s="3"/>
    </row>
    <row r="50" spans="1:1024" ht="23.25" customHeight="1" x14ac:dyDescent="0.3">
      <c r="A50" s="36"/>
      <c r="B50" s="37"/>
      <c r="C50" s="37"/>
      <c r="D50" s="3"/>
      <c r="O50" s="3"/>
      <c r="P50" s="3"/>
      <c r="Q50" s="3"/>
    </row>
    <row r="51" spans="1:1024" s="36" customFormat="1" x14ac:dyDescent="0.3">
      <c r="C51" s="38" t="s">
        <v>55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AMA51"/>
      <c r="AMB51"/>
      <c r="AMC51"/>
      <c r="AMD51"/>
      <c r="AME51"/>
      <c r="AMF51"/>
      <c r="AMG51"/>
      <c r="AMH51"/>
      <c r="AMI51"/>
      <c r="AMJ51"/>
    </row>
    <row r="52" spans="1:1024" s="36" customFormat="1" ht="15.75" x14ac:dyDescent="0.25"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AMA52"/>
      <c r="AMB52"/>
      <c r="AMC52"/>
      <c r="AMD52"/>
      <c r="AME52"/>
      <c r="AMF52"/>
      <c r="AMG52"/>
      <c r="AMH52"/>
      <c r="AMI52"/>
      <c r="AMJ52"/>
    </row>
    <row r="53" spans="1:1024" s="36" customFormat="1" ht="15.75" x14ac:dyDescent="0.25">
      <c r="A53" s="36" t="s">
        <v>56</v>
      </c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AMA53"/>
      <c r="AMB53"/>
      <c r="AMC53"/>
      <c r="AMD53"/>
      <c r="AME53"/>
      <c r="AMF53"/>
      <c r="AMG53"/>
      <c r="AMH53"/>
      <c r="AMI53"/>
      <c r="AMJ53"/>
    </row>
    <row r="54" spans="1:1024" s="36" customFormat="1" ht="15.75" x14ac:dyDescent="0.25"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AMA54"/>
      <c r="AMB54"/>
      <c r="AMC54"/>
      <c r="AMD54"/>
      <c r="AME54"/>
      <c r="AMF54"/>
      <c r="AMG54"/>
      <c r="AMH54"/>
      <c r="AMI54"/>
      <c r="AMJ54"/>
    </row>
    <row r="55" spans="1:1024" s="36" customFormat="1" ht="15.75" x14ac:dyDescent="0.25"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AMA55"/>
      <c r="AMB55"/>
      <c r="AMC55"/>
      <c r="AMD55"/>
      <c r="AME55"/>
      <c r="AMF55"/>
      <c r="AMG55"/>
      <c r="AMH55"/>
      <c r="AMI55"/>
      <c r="AMJ55"/>
    </row>
    <row r="56" spans="1:1024" s="36" customFormat="1" ht="15.75" x14ac:dyDescent="0.25"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AMA56"/>
      <c r="AMB56"/>
      <c r="AMC56"/>
      <c r="AMD56"/>
      <c r="AME56"/>
      <c r="AMF56"/>
      <c r="AMG56"/>
      <c r="AMH56"/>
      <c r="AMI56"/>
      <c r="AMJ56"/>
    </row>
    <row r="57" spans="1:1024" s="36" customFormat="1" ht="15.75" x14ac:dyDescent="0.25">
      <c r="D57" s="39"/>
      <c r="E57" s="40"/>
      <c r="F57" s="40"/>
      <c r="G57" s="40"/>
      <c r="H57" s="40"/>
      <c r="I57" s="40"/>
      <c r="J57" s="40"/>
      <c r="K57" s="40"/>
      <c r="L57" s="40"/>
      <c r="M57" s="40"/>
      <c r="N57" s="40"/>
      <c r="AMA57"/>
      <c r="AMB57"/>
      <c r="AMC57"/>
      <c r="AMD57"/>
      <c r="AME57"/>
      <c r="AMF57"/>
      <c r="AMG57"/>
      <c r="AMH57"/>
      <c r="AMI57"/>
      <c r="AMJ57"/>
    </row>
    <row r="58" spans="1:1024" s="36" customFormat="1" ht="15.75" x14ac:dyDescent="0.25"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AMA58"/>
      <c r="AMB58"/>
      <c r="AMC58"/>
      <c r="AMD58"/>
      <c r="AME58"/>
      <c r="AMF58"/>
      <c r="AMG58"/>
      <c r="AMH58"/>
      <c r="AMI58"/>
      <c r="AMJ58"/>
    </row>
    <row r="59" spans="1:1024" s="36" customFormat="1" ht="15.75" x14ac:dyDescent="0.25">
      <c r="D59" s="39"/>
      <c r="E59" s="40"/>
      <c r="F59" s="40"/>
      <c r="G59" s="40"/>
      <c r="H59" s="40"/>
      <c r="I59" s="40"/>
      <c r="J59" s="40"/>
      <c r="K59" s="40"/>
      <c r="L59" s="40"/>
      <c r="M59" s="40"/>
      <c r="N59" s="40"/>
      <c r="AMA59"/>
      <c r="AMB59"/>
      <c r="AMC59"/>
      <c r="AMD59"/>
      <c r="AME59"/>
      <c r="AMF59"/>
      <c r="AMG59"/>
      <c r="AMH59"/>
      <c r="AMI59"/>
      <c r="AMJ59"/>
    </row>
    <row r="60" spans="1:1024" s="36" customFormat="1" ht="15.75" x14ac:dyDescent="0.25">
      <c r="D60" s="39"/>
      <c r="E60" s="40"/>
      <c r="F60" s="40"/>
      <c r="G60" s="40"/>
      <c r="H60" s="40"/>
      <c r="I60" s="40"/>
      <c r="J60" s="40"/>
      <c r="K60" s="40"/>
      <c r="L60" s="40"/>
      <c r="M60" s="40"/>
      <c r="N60" s="40"/>
      <c r="AMA60"/>
      <c r="AMB60"/>
      <c r="AMC60"/>
      <c r="AMD60"/>
      <c r="AME60"/>
      <c r="AMF60"/>
      <c r="AMG60"/>
      <c r="AMH60"/>
      <c r="AMI60"/>
      <c r="AMJ60"/>
    </row>
    <row r="61" spans="1:1024" s="36" customFormat="1" ht="15.75" x14ac:dyDescent="0.25">
      <c r="D61" s="39"/>
      <c r="E61" s="40"/>
      <c r="F61" s="40"/>
      <c r="G61" s="40"/>
      <c r="H61" s="40"/>
      <c r="I61" s="40"/>
      <c r="J61" s="40"/>
      <c r="K61" s="40"/>
      <c r="L61" s="40"/>
      <c r="M61" s="40"/>
      <c r="N61" s="40"/>
      <c r="AMA61"/>
      <c r="AMB61"/>
      <c r="AMC61"/>
      <c r="AMD61"/>
      <c r="AME61"/>
      <c r="AMF61"/>
      <c r="AMG61"/>
      <c r="AMH61"/>
      <c r="AMI61"/>
      <c r="AMJ61"/>
    </row>
    <row r="62" spans="1:1024" s="36" customFormat="1" ht="15.75" x14ac:dyDescent="0.25">
      <c r="D62" s="39"/>
      <c r="E62" s="40"/>
      <c r="F62" s="40"/>
      <c r="G62" s="40"/>
      <c r="H62" s="40"/>
      <c r="I62" s="40"/>
      <c r="J62" s="40"/>
      <c r="K62" s="40"/>
      <c r="L62" s="40"/>
      <c r="M62" s="40"/>
      <c r="N62" s="40"/>
      <c r="AMA62"/>
      <c r="AMB62"/>
      <c r="AMC62"/>
      <c r="AMD62"/>
      <c r="AME62"/>
      <c r="AMF62"/>
      <c r="AMG62"/>
      <c r="AMH62"/>
      <c r="AMI62"/>
      <c r="AMJ62"/>
    </row>
    <row r="63" spans="1:1024" s="36" customFormat="1" ht="15.75" x14ac:dyDescent="0.25"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40"/>
      <c r="AMA63"/>
      <c r="AMB63"/>
      <c r="AMC63"/>
      <c r="AMD63"/>
      <c r="AME63"/>
      <c r="AMF63"/>
      <c r="AMG63"/>
      <c r="AMH63"/>
      <c r="AMI63"/>
      <c r="AMJ63"/>
    </row>
    <row r="64" spans="1:1024" s="36" customFormat="1" ht="15.75" x14ac:dyDescent="0.25"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40"/>
      <c r="AMA64"/>
      <c r="AMB64"/>
      <c r="AMC64"/>
      <c r="AMD64"/>
      <c r="AME64"/>
      <c r="AMF64"/>
      <c r="AMG64"/>
      <c r="AMH64"/>
      <c r="AMI64"/>
      <c r="AMJ64"/>
    </row>
    <row r="65" spans="4:1024" s="36" customFormat="1" ht="15.75" x14ac:dyDescent="0.25"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40"/>
      <c r="AMA65"/>
      <c r="AMB65"/>
      <c r="AMC65"/>
      <c r="AMD65"/>
      <c r="AME65"/>
      <c r="AMF65"/>
      <c r="AMG65"/>
      <c r="AMH65"/>
      <c r="AMI65"/>
      <c r="AMJ65"/>
    </row>
    <row r="66" spans="4:1024" s="36" customFormat="1" ht="15.75" x14ac:dyDescent="0.25"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40"/>
      <c r="AMA66"/>
      <c r="AMB66"/>
      <c r="AMC66"/>
      <c r="AMD66"/>
      <c r="AME66"/>
      <c r="AMF66"/>
      <c r="AMG66"/>
      <c r="AMH66"/>
      <c r="AMI66"/>
      <c r="AMJ66"/>
    </row>
    <row r="67" spans="4:1024" s="36" customFormat="1" ht="15.75" x14ac:dyDescent="0.25">
      <c r="D67" s="39"/>
      <c r="E67" s="40"/>
      <c r="F67" s="40"/>
      <c r="G67" s="40"/>
      <c r="H67" s="40"/>
      <c r="I67" s="40"/>
      <c r="J67" s="40"/>
      <c r="K67" s="40"/>
      <c r="L67" s="40"/>
      <c r="M67" s="40"/>
      <c r="N67" s="40"/>
      <c r="AMA67"/>
      <c r="AMB67"/>
      <c r="AMC67"/>
      <c r="AMD67"/>
      <c r="AME67"/>
      <c r="AMF67"/>
      <c r="AMG67"/>
      <c r="AMH67"/>
      <c r="AMI67"/>
      <c r="AMJ67"/>
    </row>
    <row r="68" spans="4:1024" s="36" customFormat="1" ht="15.75" x14ac:dyDescent="0.25">
      <c r="D68" s="39"/>
      <c r="E68" s="40"/>
      <c r="F68" s="40"/>
      <c r="G68" s="40"/>
      <c r="H68" s="40"/>
      <c r="I68" s="40"/>
      <c r="J68" s="40"/>
      <c r="K68" s="40"/>
      <c r="L68" s="40"/>
      <c r="M68" s="40"/>
      <c r="N68" s="40"/>
      <c r="AMA68"/>
      <c r="AMB68"/>
      <c r="AMC68"/>
      <c r="AMD68"/>
      <c r="AME68"/>
      <c r="AMF68"/>
      <c r="AMG68"/>
      <c r="AMH68"/>
      <c r="AMI68"/>
      <c r="AMJ68"/>
    </row>
    <row r="69" spans="4:1024" s="36" customFormat="1" ht="15.75" x14ac:dyDescent="0.25">
      <c r="D69" s="39"/>
      <c r="E69" s="40"/>
      <c r="F69" s="40"/>
      <c r="G69" s="40"/>
      <c r="H69" s="40"/>
      <c r="I69" s="40"/>
      <c r="J69" s="40"/>
      <c r="K69" s="40"/>
      <c r="L69" s="40"/>
      <c r="M69" s="40"/>
      <c r="N69" s="40"/>
      <c r="AMA69"/>
      <c r="AMB69"/>
      <c r="AMC69"/>
      <c r="AMD69"/>
      <c r="AME69"/>
      <c r="AMF69"/>
      <c r="AMG69"/>
      <c r="AMH69"/>
      <c r="AMI69"/>
      <c r="AMJ69"/>
    </row>
    <row r="70" spans="4:1024" s="36" customFormat="1" ht="15.75" x14ac:dyDescent="0.25">
      <c r="D70" s="39"/>
      <c r="E70" s="40"/>
      <c r="F70" s="40"/>
      <c r="G70" s="40"/>
      <c r="H70" s="40"/>
      <c r="I70" s="40"/>
      <c r="J70" s="40"/>
      <c r="K70" s="40"/>
      <c r="L70" s="40"/>
      <c r="M70" s="40"/>
      <c r="N70" s="40"/>
      <c r="AMA70"/>
      <c r="AMB70"/>
      <c r="AMC70"/>
      <c r="AMD70"/>
      <c r="AME70"/>
      <c r="AMF70"/>
      <c r="AMG70"/>
      <c r="AMH70"/>
      <c r="AMI70"/>
      <c r="AMJ70"/>
    </row>
    <row r="71" spans="4:1024" s="36" customFormat="1" ht="15.75" x14ac:dyDescent="0.25">
      <c r="D71" s="39"/>
      <c r="E71" s="40"/>
      <c r="F71" s="40"/>
      <c r="G71" s="40"/>
      <c r="H71" s="40"/>
      <c r="I71" s="40"/>
      <c r="J71" s="40"/>
      <c r="K71" s="40"/>
      <c r="L71" s="40"/>
      <c r="M71" s="40"/>
      <c r="N71" s="40"/>
      <c r="AMA71"/>
      <c r="AMB71"/>
      <c r="AMC71"/>
      <c r="AMD71"/>
      <c r="AME71"/>
      <c r="AMF71"/>
      <c r="AMG71"/>
      <c r="AMH71"/>
      <c r="AMI71"/>
      <c r="AMJ71"/>
    </row>
    <row r="72" spans="4:1024" s="36" customFormat="1" ht="15.75" x14ac:dyDescent="0.25">
      <c r="D72" s="39"/>
      <c r="E72" s="40"/>
      <c r="F72" s="40"/>
      <c r="G72" s="40"/>
      <c r="H72" s="40"/>
      <c r="I72" s="40"/>
      <c r="J72" s="40"/>
      <c r="K72" s="40"/>
      <c r="L72" s="40"/>
      <c r="M72" s="40"/>
      <c r="N72" s="40"/>
      <c r="AMA72"/>
      <c r="AMB72"/>
      <c r="AMC72"/>
      <c r="AMD72"/>
      <c r="AME72"/>
      <c r="AMF72"/>
      <c r="AMG72"/>
      <c r="AMH72"/>
      <c r="AMI72"/>
      <c r="AMJ72"/>
    </row>
    <row r="73" spans="4:1024" s="36" customFormat="1" ht="15.75" x14ac:dyDescent="0.25">
      <c r="D73" s="39"/>
      <c r="E73" s="40"/>
      <c r="F73" s="40"/>
      <c r="G73" s="40"/>
      <c r="H73" s="40"/>
      <c r="I73" s="40"/>
      <c r="J73" s="40"/>
      <c r="K73" s="40"/>
      <c r="L73" s="40"/>
      <c r="M73" s="40"/>
      <c r="N73" s="40"/>
      <c r="AMA73"/>
      <c r="AMB73"/>
      <c r="AMC73"/>
      <c r="AMD73"/>
      <c r="AME73"/>
      <c r="AMF73"/>
      <c r="AMG73"/>
      <c r="AMH73"/>
      <c r="AMI73"/>
      <c r="AMJ73"/>
    </row>
    <row r="74" spans="4:1024" s="36" customFormat="1" ht="15.75" x14ac:dyDescent="0.25"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0"/>
      <c r="AMA74"/>
      <c r="AMB74"/>
      <c r="AMC74"/>
      <c r="AMD74"/>
      <c r="AME74"/>
      <c r="AMF74"/>
      <c r="AMG74"/>
      <c r="AMH74"/>
      <c r="AMI74"/>
      <c r="AMJ74"/>
    </row>
    <row r="75" spans="4:1024" s="36" customFormat="1" ht="15.75" x14ac:dyDescent="0.25">
      <c r="D75" s="39"/>
      <c r="E75" s="40"/>
      <c r="F75" s="40"/>
      <c r="G75" s="40"/>
      <c r="H75" s="40"/>
      <c r="I75" s="40"/>
      <c r="J75" s="40"/>
      <c r="K75" s="40"/>
      <c r="L75" s="40"/>
      <c r="M75" s="40"/>
      <c r="N75" s="40"/>
      <c r="AMA75"/>
      <c r="AMB75"/>
      <c r="AMC75"/>
      <c r="AMD75"/>
      <c r="AME75"/>
      <c r="AMF75"/>
      <c r="AMG75"/>
      <c r="AMH75"/>
      <c r="AMI75"/>
      <c r="AMJ75"/>
    </row>
    <row r="76" spans="4:1024" s="36" customFormat="1" ht="15.75" x14ac:dyDescent="0.25">
      <c r="D76" s="39"/>
      <c r="E76" s="40"/>
      <c r="F76" s="40"/>
      <c r="G76" s="40"/>
      <c r="H76" s="40"/>
      <c r="I76" s="40"/>
      <c r="J76" s="40"/>
      <c r="K76" s="40"/>
      <c r="L76" s="40"/>
      <c r="M76" s="40"/>
      <c r="N76" s="40"/>
      <c r="AMA76"/>
      <c r="AMB76"/>
      <c r="AMC76"/>
      <c r="AMD76"/>
      <c r="AME76"/>
      <c r="AMF76"/>
      <c r="AMG76"/>
      <c r="AMH76"/>
      <c r="AMI76"/>
      <c r="AMJ76"/>
    </row>
    <row r="77" spans="4:1024" s="36" customFormat="1" ht="15.75" x14ac:dyDescent="0.25">
      <c r="D77" s="39"/>
      <c r="E77" s="40"/>
      <c r="F77" s="40"/>
      <c r="G77" s="40"/>
      <c r="H77" s="40"/>
      <c r="I77" s="40"/>
      <c r="J77" s="40"/>
      <c r="K77" s="40"/>
      <c r="L77" s="40"/>
      <c r="M77" s="40"/>
      <c r="N77" s="40"/>
      <c r="AMA77"/>
      <c r="AMB77"/>
      <c r="AMC77"/>
      <c r="AMD77"/>
      <c r="AME77"/>
      <c r="AMF77"/>
      <c r="AMG77"/>
      <c r="AMH77"/>
      <c r="AMI77"/>
      <c r="AMJ77"/>
    </row>
    <row r="78" spans="4:1024" s="36" customFormat="1" ht="15.75" x14ac:dyDescent="0.25">
      <c r="D78" s="39"/>
      <c r="E78" s="40"/>
      <c r="F78" s="40"/>
      <c r="G78" s="40"/>
      <c r="H78" s="40"/>
      <c r="I78" s="40"/>
      <c r="J78" s="40"/>
      <c r="K78" s="40"/>
      <c r="L78" s="40"/>
      <c r="M78" s="40"/>
      <c r="N78" s="40"/>
      <c r="AMA78"/>
      <c r="AMB78"/>
      <c r="AMC78"/>
      <c r="AMD78"/>
      <c r="AME78"/>
      <c r="AMF78"/>
      <c r="AMG78"/>
      <c r="AMH78"/>
      <c r="AMI78"/>
      <c r="AMJ78"/>
    </row>
    <row r="79" spans="4:1024" s="36" customFormat="1" ht="15.75" x14ac:dyDescent="0.25">
      <c r="D79" s="39"/>
      <c r="E79" s="40"/>
      <c r="F79" s="40"/>
      <c r="G79" s="40"/>
      <c r="H79" s="40"/>
      <c r="I79" s="40"/>
      <c r="J79" s="40"/>
      <c r="K79" s="40"/>
      <c r="L79" s="40"/>
      <c r="M79" s="40"/>
      <c r="N79" s="40"/>
      <c r="AMA79"/>
      <c r="AMB79"/>
      <c r="AMC79"/>
      <c r="AMD79"/>
      <c r="AME79"/>
      <c r="AMF79"/>
      <c r="AMG79"/>
      <c r="AMH79"/>
      <c r="AMI79"/>
      <c r="AMJ79"/>
    </row>
    <row r="80" spans="4:1024" s="36" customFormat="1" ht="15.75" x14ac:dyDescent="0.25">
      <c r="D80" s="39"/>
      <c r="E80" s="40"/>
      <c r="F80" s="40"/>
      <c r="G80" s="40"/>
      <c r="H80" s="40"/>
      <c r="I80" s="40"/>
      <c r="J80" s="40"/>
      <c r="K80" s="40"/>
      <c r="L80" s="40"/>
      <c r="M80" s="40"/>
      <c r="N80" s="40"/>
      <c r="AMA80"/>
      <c r="AMB80"/>
      <c r="AMC80"/>
      <c r="AMD80"/>
      <c r="AME80"/>
      <c r="AMF80"/>
      <c r="AMG80"/>
      <c r="AMH80"/>
      <c r="AMI80"/>
      <c r="AMJ80"/>
    </row>
    <row r="81" spans="4:1024" s="36" customFormat="1" ht="15.75" x14ac:dyDescent="0.25">
      <c r="D81" s="39"/>
      <c r="E81" s="40"/>
      <c r="F81" s="40"/>
      <c r="G81" s="40"/>
      <c r="H81" s="40"/>
      <c r="I81" s="40"/>
      <c r="J81" s="40"/>
      <c r="K81" s="40"/>
      <c r="L81" s="40"/>
      <c r="M81" s="40"/>
      <c r="N81" s="40"/>
      <c r="AMA81"/>
      <c r="AMB81"/>
      <c r="AMC81"/>
      <c r="AMD81"/>
      <c r="AME81"/>
      <c r="AMF81"/>
      <c r="AMG81"/>
      <c r="AMH81"/>
      <c r="AMI81"/>
      <c r="AMJ81"/>
    </row>
    <row r="82" spans="4:1024" s="36" customFormat="1" ht="15.75" x14ac:dyDescent="0.25">
      <c r="D82" s="39"/>
      <c r="E82" s="40"/>
      <c r="F82" s="40"/>
      <c r="G82" s="40"/>
      <c r="H82" s="40"/>
      <c r="I82" s="40"/>
      <c r="J82" s="40"/>
      <c r="K82" s="40"/>
      <c r="L82" s="40"/>
      <c r="M82" s="40"/>
      <c r="N82" s="40"/>
      <c r="AMA82"/>
      <c r="AMB82"/>
      <c r="AMC82"/>
      <c r="AMD82"/>
      <c r="AME82"/>
      <c r="AMF82"/>
      <c r="AMG82"/>
      <c r="AMH82"/>
      <c r="AMI82"/>
      <c r="AMJ82"/>
    </row>
    <row r="83" spans="4:1024" s="36" customFormat="1" ht="15.75" x14ac:dyDescent="0.25">
      <c r="D83" s="39"/>
      <c r="E83" s="40"/>
      <c r="F83" s="40"/>
      <c r="G83" s="40"/>
      <c r="H83" s="40"/>
      <c r="I83" s="40"/>
      <c r="J83" s="40"/>
      <c r="K83" s="40"/>
      <c r="L83" s="40"/>
      <c r="M83" s="40"/>
      <c r="N83" s="40"/>
      <c r="AMA83"/>
      <c r="AMB83"/>
      <c r="AMC83"/>
      <c r="AMD83"/>
      <c r="AME83"/>
      <c r="AMF83"/>
      <c r="AMG83"/>
      <c r="AMH83"/>
      <c r="AMI83"/>
      <c r="AMJ83"/>
    </row>
    <row r="84" spans="4:1024" s="36" customFormat="1" ht="15.75" x14ac:dyDescent="0.25">
      <c r="D84" s="39"/>
      <c r="E84" s="40"/>
      <c r="F84" s="40"/>
      <c r="G84" s="40"/>
      <c r="H84" s="40"/>
      <c r="I84" s="40"/>
      <c r="J84" s="40"/>
      <c r="K84" s="40"/>
      <c r="L84" s="40"/>
      <c r="M84" s="40"/>
      <c r="N84" s="40"/>
      <c r="AMA84"/>
      <c r="AMB84"/>
      <c r="AMC84"/>
      <c r="AMD84"/>
      <c r="AME84"/>
      <c r="AMF84"/>
      <c r="AMG84"/>
      <c r="AMH84"/>
      <c r="AMI84"/>
      <c r="AMJ84"/>
    </row>
    <row r="85" spans="4:1024" s="36" customFormat="1" ht="15.75" x14ac:dyDescent="0.25">
      <c r="D85" s="39"/>
      <c r="E85" s="40"/>
      <c r="F85" s="40"/>
      <c r="G85" s="40"/>
      <c r="H85" s="40"/>
      <c r="I85" s="40"/>
      <c r="J85" s="40"/>
      <c r="K85" s="40"/>
      <c r="L85" s="40"/>
      <c r="M85" s="40"/>
      <c r="N85" s="40"/>
      <c r="AMA85"/>
      <c r="AMB85"/>
      <c r="AMC85"/>
      <c r="AMD85"/>
      <c r="AME85"/>
      <c r="AMF85"/>
      <c r="AMG85"/>
      <c r="AMH85"/>
      <c r="AMI85"/>
      <c r="AMJ85"/>
    </row>
    <row r="86" spans="4:1024" s="36" customFormat="1" ht="15.75" x14ac:dyDescent="0.25">
      <c r="D86" s="39"/>
      <c r="E86" s="40"/>
      <c r="F86" s="40"/>
      <c r="G86" s="40"/>
      <c r="H86" s="40"/>
      <c r="I86" s="40"/>
      <c r="J86" s="40"/>
      <c r="K86" s="40"/>
      <c r="L86" s="40"/>
      <c r="M86" s="40"/>
      <c r="N86" s="40"/>
      <c r="AMA86"/>
      <c r="AMB86"/>
      <c r="AMC86"/>
      <c r="AMD86"/>
      <c r="AME86"/>
      <c r="AMF86"/>
      <c r="AMG86"/>
      <c r="AMH86"/>
      <c r="AMI86"/>
      <c r="AMJ86"/>
    </row>
    <row r="87" spans="4:1024" s="36" customFormat="1" ht="15.75" x14ac:dyDescent="0.25">
      <c r="D87" s="39"/>
      <c r="E87" s="40"/>
      <c r="F87" s="40"/>
      <c r="G87" s="40"/>
      <c r="H87" s="40"/>
      <c r="I87" s="40"/>
      <c r="J87" s="40"/>
      <c r="K87" s="40"/>
      <c r="L87" s="40"/>
      <c r="M87" s="40"/>
      <c r="N87" s="40"/>
      <c r="AMA87"/>
      <c r="AMB87"/>
      <c r="AMC87"/>
      <c r="AMD87"/>
      <c r="AME87"/>
      <c r="AMF87"/>
      <c r="AMG87"/>
      <c r="AMH87"/>
      <c r="AMI87"/>
      <c r="AMJ87"/>
    </row>
    <row r="88" spans="4:1024" s="36" customFormat="1" ht="15.75" x14ac:dyDescent="0.25">
      <c r="D88" s="39"/>
      <c r="E88" s="40"/>
      <c r="F88" s="40"/>
      <c r="G88" s="40"/>
      <c r="H88" s="40"/>
      <c r="I88" s="40"/>
      <c r="J88" s="40"/>
      <c r="K88" s="40"/>
      <c r="L88" s="40"/>
      <c r="M88" s="40"/>
      <c r="N88" s="40"/>
      <c r="AMA88"/>
      <c r="AMB88"/>
      <c r="AMC88"/>
      <c r="AMD88"/>
      <c r="AME88"/>
      <c r="AMF88"/>
      <c r="AMG88"/>
      <c r="AMH88"/>
      <c r="AMI88"/>
      <c r="AMJ88"/>
    </row>
    <row r="89" spans="4:1024" s="36" customFormat="1" ht="15.75" x14ac:dyDescent="0.25">
      <c r="D89" s="39"/>
      <c r="E89" s="40"/>
      <c r="F89" s="40"/>
      <c r="G89" s="40"/>
      <c r="H89" s="40"/>
      <c r="I89" s="40"/>
      <c r="J89" s="40"/>
      <c r="K89" s="40"/>
      <c r="L89" s="40"/>
      <c r="M89" s="40"/>
      <c r="N89" s="40"/>
      <c r="AMA89"/>
      <c r="AMB89"/>
      <c r="AMC89"/>
      <c r="AMD89"/>
      <c r="AME89"/>
      <c r="AMF89"/>
      <c r="AMG89"/>
      <c r="AMH89"/>
      <c r="AMI89"/>
      <c r="AMJ89"/>
    </row>
    <row r="90" spans="4:1024" s="36" customFormat="1" ht="15.75" x14ac:dyDescent="0.25">
      <c r="D90" s="39"/>
      <c r="E90" s="40"/>
      <c r="F90" s="40"/>
      <c r="G90" s="40"/>
      <c r="H90" s="40"/>
      <c r="I90" s="40"/>
      <c r="J90" s="40"/>
      <c r="K90" s="40"/>
      <c r="L90" s="40"/>
      <c r="M90" s="40"/>
      <c r="N90" s="40"/>
      <c r="AMA90"/>
      <c r="AMB90"/>
      <c r="AMC90"/>
      <c r="AMD90"/>
      <c r="AME90"/>
      <c r="AMF90"/>
      <c r="AMG90"/>
      <c r="AMH90"/>
      <c r="AMI90"/>
      <c r="AMJ90"/>
    </row>
    <row r="91" spans="4:1024" s="36" customFormat="1" ht="15.75" x14ac:dyDescent="0.25">
      <c r="D91" s="39"/>
      <c r="E91" s="40"/>
      <c r="F91" s="40"/>
      <c r="G91" s="40"/>
      <c r="H91" s="40"/>
      <c r="I91" s="40"/>
      <c r="J91" s="40"/>
      <c r="K91" s="40"/>
      <c r="L91" s="40"/>
      <c r="M91" s="40"/>
      <c r="N91" s="40"/>
      <c r="AMA91"/>
      <c r="AMB91"/>
      <c r="AMC91"/>
      <c r="AMD91"/>
      <c r="AME91"/>
      <c r="AMF91"/>
      <c r="AMG91"/>
      <c r="AMH91"/>
      <c r="AMI91"/>
      <c r="AMJ91"/>
    </row>
    <row r="92" spans="4:1024" s="36" customFormat="1" ht="15.75" x14ac:dyDescent="0.25">
      <c r="D92" s="39"/>
      <c r="E92" s="40"/>
      <c r="F92" s="40"/>
      <c r="G92" s="40"/>
      <c r="H92" s="40"/>
      <c r="I92" s="40"/>
      <c r="J92" s="40"/>
      <c r="K92" s="40"/>
      <c r="L92" s="40"/>
      <c r="M92" s="40"/>
      <c r="N92" s="40"/>
      <c r="AMA92"/>
      <c r="AMB92"/>
      <c r="AMC92"/>
      <c r="AMD92"/>
      <c r="AME92"/>
      <c r="AMF92"/>
      <c r="AMG92"/>
      <c r="AMH92"/>
      <c r="AMI92"/>
      <c r="AMJ92"/>
    </row>
    <row r="93" spans="4:1024" s="36" customFormat="1" ht="15.75" x14ac:dyDescent="0.25">
      <c r="D93" s="39"/>
      <c r="E93" s="40"/>
      <c r="F93" s="40"/>
      <c r="G93" s="40"/>
      <c r="H93" s="40"/>
      <c r="I93" s="40"/>
      <c r="J93" s="40"/>
      <c r="K93" s="40"/>
      <c r="L93" s="40"/>
      <c r="M93" s="40"/>
      <c r="N93" s="40"/>
      <c r="AMA93"/>
      <c r="AMB93"/>
      <c r="AMC93"/>
      <c r="AMD93"/>
      <c r="AME93"/>
      <c r="AMF93"/>
      <c r="AMG93"/>
      <c r="AMH93"/>
      <c r="AMI93"/>
      <c r="AMJ93"/>
    </row>
    <row r="94" spans="4:1024" s="36" customFormat="1" ht="15.75" x14ac:dyDescent="0.25">
      <c r="D94" s="39"/>
      <c r="E94" s="40"/>
      <c r="F94" s="40"/>
      <c r="G94" s="40"/>
      <c r="H94" s="40"/>
      <c r="I94" s="40"/>
      <c r="J94" s="40"/>
      <c r="K94" s="40"/>
      <c r="L94" s="40"/>
      <c r="M94" s="40"/>
      <c r="N94" s="40"/>
      <c r="AMA94"/>
      <c r="AMB94"/>
      <c r="AMC94"/>
      <c r="AMD94"/>
      <c r="AME94"/>
      <c r="AMF94"/>
      <c r="AMG94"/>
      <c r="AMH94"/>
      <c r="AMI94"/>
      <c r="AMJ94"/>
    </row>
    <row r="95" spans="4:1024" s="36" customFormat="1" ht="15.75" x14ac:dyDescent="0.25">
      <c r="D95" s="39"/>
      <c r="E95" s="40"/>
      <c r="F95" s="40"/>
      <c r="G95" s="40"/>
      <c r="H95" s="40"/>
      <c r="I95" s="40"/>
      <c r="J95" s="40"/>
      <c r="K95" s="40"/>
      <c r="L95" s="40"/>
      <c r="M95" s="40"/>
      <c r="N95" s="40"/>
      <c r="AMA95"/>
      <c r="AMB95"/>
      <c r="AMC95"/>
      <c r="AMD95"/>
      <c r="AME95"/>
      <c r="AMF95"/>
      <c r="AMG95"/>
      <c r="AMH95"/>
      <c r="AMI95"/>
      <c r="AMJ95"/>
    </row>
    <row r="96" spans="4:1024" s="36" customFormat="1" ht="15.75" x14ac:dyDescent="0.25">
      <c r="D96" s="39"/>
      <c r="E96" s="40"/>
      <c r="F96" s="40"/>
      <c r="G96" s="40"/>
      <c r="H96" s="40"/>
      <c r="I96" s="40"/>
      <c r="J96" s="40"/>
      <c r="K96" s="40"/>
      <c r="L96" s="40"/>
      <c r="M96" s="40"/>
      <c r="N96" s="40"/>
      <c r="AMA96"/>
      <c r="AMB96"/>
      <c r="AMC96"/>
      <c r="AMD96"/>
      <c r="AME96"/>
      <c r="AMF96"/>
      <c r="AMG96"/>
      <c r="AMH96"/>
      <c r="AMI96"/>
      <c r="AMJ96"/>
    </row>
    <row r="97" spans="4:1024" s="36" customFormat="1" ht="15.75" x14ac:dyDescent="0.25">
      <c r="D97" s="39"/>
      <c r="E97" s="40"/>
      <c r="F97" s="40"/>
      <c r="G97" s="40"/>
      <c r="H97" s="40"/>
      <c r="I97" s="40"/>
      <c r="J97" s="40"/>
      <c r="K97" s="40"/>
      <c r="L97" s="40"/>
      <c r="M97" s="40"/>
      <c r="N97" s="40"/>
      <c r="AMA97"/>
      <c r="AMB97"/>
      <c r="AMC97"/>
      <c r="AMD97"/>
      <c r="AME97"/>
      <c r="AMF97"/>
      <c r="AMG97"/>
      <c r="AMH97"/>
      <c r="AMI97"/>
      <c r="AMJ97"/>
    </row>
    <row r="98" spans="4:1024" s="36" customFormat="1" ht="15.75" x14ac:dyDescent="0.25">
      <c r="D98" s="39"/>
      <c r="E98" s="40"/>
      <c r="F98" s="40"/>
      <c r="G98" s="40"/>
      <c r="H98" s="40"/>
      <c r="I98" s="40"/>
      <c r="J98" s="40"/>
      <c r="K98" s="40"/>
      <c r="L98" s="40"/>
      <c r="M98" s="40"/>
      <c r="N98" s="40"/>
      <c r="AMA98"/>
      <c r="AMB98"/>
      <c r="AMC98"/>
      <c r="AMD98"/>
      <c r="AME98"/>
      <c r="AMF98"/>
      <c r="AMG98"/>
      <c r="AMH98"/>
      <c r="AMI98"/>
      <c r="AMJ98"/>
    </row>
    <row r="99" spans="4:1024" s="36" customFormat="1" ht="15.75" x14ac:dyDescent="0.25">
      <c r="D99" s="39"/>
      <c r="E99" s="40"/>
      <c r="F99" s="40"/>
      <c r="G99" s="40"/>
      <c r="H99" s="40"/>
      <c r="I99" s="40"/>
      <c r="J99" s="40"/>
      <c r="K99" s="40"/>
      <c r="L99" s="40"/>
      <c r="M99" s="40"/>
      <c r="N99" s="40"/>
      <c r="AMA99"/>
      <c r="AMB99"/>
      <c r="AMC99"/>
      <c r="AMD99"/>
      <c r="AME99"/>
      <c r="AMF99"/>
      <c r="AMG99"/>
      <c r="AMH99"/>
      <c r="AMI99"/>
      <c r="AMJ99"/>
    </row>
    <row r="100" spans="4:1024" s="36" customFormat="1" ht="15.75" x14ac:dyDescent="0.25">
      <c r="D100" s="39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AMA100"/>
      <c r="AMB100"/>
      <c r="AMC100"/>
      <c r="AMD100"/>
      <c r="AME100"/>
      <c r="AMF100"/>
      <c r="AMG100"/>
      <c r="AMH100"/>
      <c r="AMI100"/>
      <c r="AMJ100"/>
    </row>
    <row r="101" spans="4:1024" s="36" customFormat="1" ht="15.75" x14ac:dyDescent="0.25">
      <c r="D101" s="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AMA101"/>
      <c r="AMB101"/>
      <c r="AMC101"/>
      <c r="AMD101"/>
      <c r="AME101"/>
      <c r="AMF101"/>
      <c r="AMG101"/>
      <c r="AMH101"/>
      <c r="AMI101"/>
      <c r="AMJ101"/>
    </row>
    <row r="102" spans="4:1024" s="36" customFormat="1" ht="15.75" x14ac:dyDescent="0.25">
      <c r="D102" s="39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AMA102"/>
      <c r="AMB102"/>
      <c r="AMC102"/>
      <c r="AMD102"/>
      <c r="AME102"/>
      <c r="AMF102"/>
      <c r="AMG102"/>
      <c r="AMH102"/>
      <c r="AMI102"/>
      <c r="AMJ102"/>
    </row>
    <row r="103" spans="4:1024" s="36" customFormat="1" ht="15.75" x14ac:dyDescent="0.25">
      <c r="D103" s="39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AMA103"/>
      <c r="AMB103"/>
      <c r="AMC103"/>
      <c r="AMD103"/>
      <c r="AME103"/>
      <c r="AMF103"/>
      <c r="AMG103"/>
      <c r="AMH103"/>
      <c r="AMI103"/>
      <c r="AMJ103"/>
    </row>
    <row r="104" spans="4:1024" s="36" customFormat="1" ht="15.75" x14ac:dyDescent="0.25">
      <c r="D104" s="39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AMA104"/>
      <c r="AMB104"/>
      <c r="AMC104"/>
      <c r="AMD104"/>
      <c r="AME104"/>
      <c r="AMF104"/>
      <c r="AMG104"/>
      <c r="AMH104"/>
      <c r="AMI104"/>
      <c r="AMJ104"/>
    </row>
    <row r="105" spans="4:1024" s="36" customFormat="1" ht="15.75" x14ac:dyDescent="0.25">
      <c r="D105" s="39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AMA105"/>
      <c r="AMB105"/>
      <c r="AMC105"/>
      <c r="AMD105"/>
      <c r="AME105"/>
      <c r="AMF105"/>
      <c r="AMG105"/>
      <c r="AMH105"/>
      <c r="AMI105"/>
      <c r="AMJ105"/>
    </row>
    <row r="106" spans="4:1024" s="36" customFormat="1" ht="15.75" x14ac:dyDescent="0.25">
      <c r="D106" s="39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AMA106"/>
      <c r="AMB106"/>
      <c r="AMC106"/>
      <c r="AMD106"/>
      <c r="AME106"/>
      <c r="AMF106"/>
      <c r="AMG106"/>
      <c r="AMH106"/>
      <c r="AMI106"/>
      <c r="AMJ106"/>
    </row>
    <row r="107" spans="4:1024" s="36" customFormat="1" ht="15.75" x14ac:dyDescent="0.25">
      <c r="D107" s="39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AMA107"/>
      <c r="AMB107"/>
      <c r="AMC107"/>
      <c r="AMD107"/>
      <c r="AME107"/>
      <c r="AMF107"/>
      <c r="AMG107"/>
      <c r="AMH107"/>
      <c r="AMI107"/>
      <c r="AMJ107"/>
    </row>
    <row r="108" spans="4:1024" s="36" customFormat="1" ht="15.75" x14ac:dyDescent="0.25">
      <c r="D108" s="39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AMA108"/>
      <c r="AMB108"/>
      <c r="AMC108"/>
      <c r="AMD108"/>
      <c r="AME108"/>
      <c r="AMF108"/>
      <c r="AMG108"/>
      <c r="AMH108"/>
      <c r="AMI108"/>
      <c r="AMJ108"/>
    </row>
    <row r="109" spans="4:1024" s="36" customFormat="1" ht="15.75" x14ac:dyDescent="0.25">
      <c r="D109" s="39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AMA109"/>
      <c r="AMB109"/>
      <c r="AMC109"/>
      <c r="AMD109"/>
      <c r="AME109"/>
      <c r="AMF109"/>
      <c r="AMG109"/>
      <c r="AMH109"/>
      <c r="AMI109"/>
      <c r="AMJ109"/>
    </row>
    <row r="110" spans="4:1024" s="36" customFormat="1" ht="15.75" x14ac:dyDescent="0.25">
      <c r="D110" s="39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AMA110"/>
      <c r="AMB110"/>
      <c r="AMC110"/>
      <c r="AMD110"/>
      <c r="AME110"/>
      <c r="AMF110"/>
      <c r="AMG110"/>
      <c r="AMH110"/>
      <c r="AMI110"/>
      <c r="AMJ110"/>
    </row>
    <row r="111" spans="4:1024" s="36" customFormat="1" ht="15.75" x14ac:dyDescent="0.25">
      <c r="D111" s="39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AMA111"/>
      <c r="AMB111"/>
      <c r="AMC111"/>
      <c r="AMD111"/>
      <c r="AME111"/>
      <c r="AMF111"/>
      <c r="AMG111"/>
      <c r="AMH111"/>
      <c r="AMI111"/>
      <c r="AMJ111"/>
    </row>
    <row r="112" spans="4:1024" s="36" customFormat="1" ht="15.75" x14ac:dyDescent="0.25">
      <c r="D112" s="39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AMA112"/>
      <c r="AMB112"/>
      <c r="AMC112"/>
      <c r="AMD112"/>
      <c r="AME112"/>
      <c r="AMF112"/>
      <c r="AMG112"/>
      <c r="AMH112"/>
      <c r="AMI112"/>
      <c r="AMJ112"/>
    </row>
    <row r="113" spans="4:1024" s="36" customFormat="1" ht="15.75" x14ac:dyDescent="0.25">
      <c r="D113" s="39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AMA113"/>
      <c r="AMB113"/>
      <c r="AMC113"/>
      <c r="AMD113"/>
      <c r="AME113"/>
      <c r="AMF113"/>
      <c r="AMG113"/>
      <c r="AMH113"/>
      <c r="AMI113"/>
      <c r="AMJ113"/>
    </row>
    <row r="114" spans="4:1024" s="36" customFormat="1" ht="15.75" x14ac:dyDescent="0.25">
      <c r="D114" s="39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AMA114"/>
      <c r="AMB114"/>
      <c r="AMC114"/>
      <c r="AMD114"/>
      <c r="AME114"/>
      <c r="AMF114"/>
      <c r="AMG114"/>
      <c r="AMH114"/>
      <c r="AMI114"/>
      <c r="AMJ114"/>
    </row>
    <row r="115" spans="4:1024" s="36" customFormat="1" ht="15.75" x14ac:dyDescent="0.25">
      <c r="D115" s="39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AMA115"/>
      <c r="AMB115"/>
      <c r="AMC115"/>
      <c r="AMD115"/>
      <c r="AME115"/>
      <c r="AMF115"/>
      <c r="AMG115"/>
      <c r="AMH115"/>
      <c r="AMI115"/>
      <c r="AMJ115"/>
    </row>
    <row r="116" spans="4:1024" s="36" customFormat="1" ht="15.75" x14ac:dyDescent="0.25">
      <c r="D116" s="39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AMA116"/>
      <c r="AMB116"/>
      <c r="AMC116"/>
      <c r="AMD116"/>
      <c r="AME116"/>
      <c r="AMF116"/>
      <c r="AMG116"/>
      <c r="AMH116"/>
      <c r="AMI116"/>
      <c r="AMJ116"/>
    </row>
    <row r="117" spans="4:1024" s="36" customFormat="1" ht="15.75" x14ac:dyDescent="0.25">
      <c r="D117" s="39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AMA117"/>
      <c r="AMB117"/>
      <c r="AMC117"/>
      <c r="AMD117"/>
      <c r="AME117"/>
      <c r="AMF117"/>
      <c r="AMG117"/>
      <c r="AMH117"/>
      <c r="AMI117"/>
      <c r="AMJ117"/>
    </row>
    <row r="118" spans="4:1024" s="36" customFormat="1" ht="15.75" x14ac:dyDescent="0.25">
      <c r="D118" s="39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AMA118"/>
      <c r="AMB118"/>
      <c r="AMC118"/>
      <c r="AMD118"/>
      <c r="AME118"/>
      <c r="AMF118"/>
      <c r="AMG118"/>
      <c r="AMH118"/>
      <c r="AMI118"/>
      <c r="AMJ118"/>
    </row>
    <row r="119" spans="4:1024" s="36" customFormat="1" ht="15.75" x14ac:dyDescent="0.25">
      <c r="D119" s="39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AMA119"/>
      <c r="AMB119"/>
      <c r="AMC119"/>
      <c r="AMD119"/>
      <c r="AME119"/>
      <c r="AMF119"/>
      <c r="AMG119"/>
      <c r="AMH119"/>
      <c r="AMI119"/>
      <c r="AMJ119"/>
    </row>
    <row r="120" spans="4:1024" s="36" customFormat="1" ht="15.75" x14ac:dyDescent="0.25">
      <c r="D120" s="39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AMA120"/>
      <c r="AMB120"/>
      <c r="AMC120"/>
      <c r="AMD120"/>
      <c r="AME120"/>
      <c r="AMF120"/>
      <c r="AMG120"/>
      <c r="AMH120"/>
      <c r="AMI120"/>
      <c r="AMJ120"/>
    </row>
    <row r="121" spans="4:1024" s="36" customFormat="1" ht="15.75" x14ac:dyDescent="0.25">
      <c r="D121" s="39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AMA121"/>
      <c r="AMB121"/>
      <c r="AMC121"/>
      <c r="AMD121"/>
      <c r="AME121"/>
      <c r="AMF121"/>
      <c r="AMG121"/>
      <c r="AMH121"/>
      <c r="AMI121"/>
      <c r="AMJ121"/>
    </row>
    <row r="122" spans="4:1024" s="36" customFormat="1" ht="15.75" x14ac:dyDescent="0.25">
      <c r="D122" s="39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AMA122"/>
      <c r="AMB122"/>
      <c r="AMC122"/>
      <c r="AMD122"/>
      <c r="AME122"/>
      <c r="AMF122"/>
      <c r="AMG122"/>
      <c r="AMH122"/>
      <c r="AMI122"/>
      <c r="AMJ122"/>
    </row>
    <row r="123" spans="4:1024" s="36" customFormat="1" ht="15.75" x14ac:dyDescent="0.25">
      <c r="D123" s="39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AMA123"/>
      <c r="AMB123"/>
      <c r="AMC123"/>
      <c r="AMD123"/>
      <c r="AME123"/>
      <c r="AMF123"/>
      <c r="AMG123"/>
      <c r="AMH123"/>
      <c r="AMI123"/>
      <c r="AMJ123"/>
    </row>
    <row r="124" spans="4:1024" s="36" customFormat="1" ht="15.75" x14ac:dyDescent="0.25">
      <c r="D124" s="39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AMA124"/>
      <c r="AMB124"/>
      <c r="AMC124"/>
      <c r="AMD124"/>
      <c r="AME124"/>
      <c r="AMF124"/>
      <c r="AMG124"/>
      <c r="AMH124"/>
      <c r="AMI124"/>
      <c r="AMJ124"/>
    </row>
    <row r="125" spans="4:1024" s="36" customFormat="1" ht="15.75" x14ac:dyDescent="0.25">
      <c r="D125" s="39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AMA125"/>
      <c r="AMB125"/>
      <c r="AMC125"/>
      <c r="AMD125"/>
      <c r="AME125"/>
      <c r="AMF125"/>
      <c r="AMG125"/>
      <c r="AMH125"/>
      <c r="AMI125"/>
      <c r="AMJ125"/>
    </row>
    <row r="126" spans="4:1024" s="36" customFormat="1" ht="15.75" x14ac:dyDescent="0.25">
      <c r="D126" s="39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AMA126"/>
      <c r="AMB126"/>
      <c r="AMC126"/>
      <c r="AMD126"/>
      <c r="AME126"/>
      <c r="AMF126"/>
      <c r="AMG126"/>
      <c r="AMH126"/>
      <c r="AMI126"/>
      <c r="AMJ126"/>
    </row>
    <row r="127" spans="4:1024" s="36" customFormat="1" ht="15.75" x14ac:dyDescent="0.25">
      <c r="D127" s="39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AMA127"/>
      <c r="AMB127"/>
      <c r="AMC127"/>
      <c r="AMD127"/>
      <c r="AME127"/>
      <c r="AMF127"/>
      <c r="AMG127"/>
      <c r="AMH127"/>
      <c r="AMI127"/>
      <c r="AMJ127"/>
    </row>
    <row r="128" spans="4:1024" s="36" customFormat="1" ht="15.75" x14ac:dyDescent="0.25">
      <c r="D128" s="39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AMA128"/>
      <c r="AMB128"/>
      <c r="AMC128"/>
      <c r="AMD128"/>
      <c r="AME128"/>
      <c r="AMF128"/>
      <c r="AMG128"/>
      <c r="AMH128"/>
      <c r="AMI128"/>
      <c r="AMJ128"/>
    </row>
    <row r="129" spans="4:1024" s="36" customFormat="1" ht="15.75" x14ac:dyDescent="0.25">
      <c r="D129" s="39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AMA129"/>
      <c r="AMB129"/>
      <c r="AMC129"/>
      <c r="AMD129"/>
      <c r="AME129"/>
      <c r="AMF129"/>
      <c r="AMG129"/>
      <c r="AMH129"/>
      <c r="AMI129"/>
      <c r="AMJ129"/>
    </row>
    <row r="130" spans="4:1024" s="36" customFormat="1" ht="15.75" x14ac:dyDescent="0.25">
      <c r="D130" s="39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AMA130"/>
      <c r="AMB130"/>
      <c r="AMC130"/>
      <c r="AMD130"/>
      <c r="AME130"/>
      <c r="AMF130"/>
      <c r="AMG130"/>
      <c r="AMH130"/>
      <c r="AMI130"/>
      <c r="AMJ130"/>
    </row>
    <row r="131" spans="4:1024" s="36" customFormat="1" ht="15.75" x14ac:dyDescent="0.25">
      <c r="D131" s="39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AMA131"/>
      <c r="AMB131"/>
      <c r="AMC131"/>
      <c r="AMD131"/>
      <c r="AME131"/>
      <c r="AMF131"/>
      <c r="AMG131"/>
      <c r="AMH131"/>
      <c r="AMI131"/>
      <c r="AMJ131"/>
    </row>
    <row r="132" spans="4:1024" s="36" customFormat="1" ht="15.75" x14ac:dyDescent="0.25">
      <c r="D132" s="39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AMA132"/>
      <c r="AMB132"/>
      <c r="AMC132"/>
      <c r="AMD132"/>
      <c r="AME132"/>
      <c r="AMF132"/>
      <c r="AMG132"/>
      <c r="AMH132"/>
      <c r="AMI132"/>
      <c r="AMJ132"/>
    </row>
    <row r="133" spans="4:1024" s="36" customFormat="1" ht="15.75" x14ac:dyDescent="0.25">
      <c r="D133" s="39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AMA133"/>
      <c r="AMB133"/>
      <c r="AMC133"/>
      <c r="AMD133"/>
      <c r="AME133"/>
      <c r="AMF133"/>
      <c r="AMG133"/>
      <c r="AMH133"/>
      <c r="AMI133"/>
      <c r="AMJ133"/>
    </row>
    <row r="134" spans="4:1024" s="36" customFormat="1" ht="15.75" x14ac:dyDescent="0.25">
      <c r="D134" s="39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AMA134"/>
      <c r="AMB134"/>
      <c r="AMC134"/>
      <c r="AMD134"/>
      <c r="AME134"/>
      <c r="AMF134"/>
      <c r="AMG134"/>
      <c r="AMH134"/>
      <c r="AMI134"/>
      <c r="AMJ134"/>
    </row>
    <row r="135" spans="4:1024" s="36" customFormat="1" ht="15.75" x14ac:dyDescent="0.25">
      <c r="D135" s="39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AMA135"/>
      <c r="AMB135"/>
      <c r="AMC135"/>
      <c r="AMD135"/>
      <c r="AME135"/>
      <c r="AMF135"/>
      <c r="AMG135"/>
      <c r="AMH135"/>
      <c r="AMI135"/>
      <c r="AMJ135"/>
    </row>
    <row r="136" spans="4:1024" s="36" customFormat="1" ht="15.75" x14ac:dyDescent="0.25">
      <c r="D136" s="39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AMA136"/>
      <c r="AMB136"/>
      <c r="AMC136"/>
      <c r="AMD136"/>
      <c r="AME136"/>
      <c r="AMF136"/>
      <c r="AMG136"/>
      <c r="AMH136"/>
      <c r="AMI136"/>
      <c r="AMJ136"/>
    </row>
    <row r="137" spans="4:1024" s="36" customFormat="1" ht="15.75" x14ac:dyDescent="0.25">
      <c r="D137" s="39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AMA137"/>
      <c r="AMB137"/>
      <c r="AMC137"/>
      <c r="AMD137"/>
      <c r="AME137"/>
      <c r="AMF137"/>
      <c r="AMG137"/>
      <c r="AMH137"/>
      <c r="AMI137"/>
      <c r="AMJ137"/>
    </row>
    <row r="138" spans="4:1024" s="36" customFormat="1" ht="15.75" x14ac:dyDescent="0.25">
      <c r="D138" s="39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AMA138"/>
      <c r="AMB138"/>
      <c r="AMC138"/>
      <c r="AMD138"/>
      <c r="AME138"/>
      <c r="AMF138"/>
      <c r="AMG138"/>
      <c r="AMH138"/>
      <c r="AMI138"/>
      <c r="AMJ138"/>
    </row>
    <row r="139" spans="4:1024" s="36" customFormat="1" ht="15.75" x14ac:dyDescent="0.25">
      <c r="D139" s="39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AMA139"/>
      <c r="AMB139"/>
      <c r="AMC139"/>
      <c r="AMD139"/>
      <c r="AME139"/>
      <c r="AMF139"/>
      <c r="AMG139"/>
      <c r="AMH139"/>
      <c r="AMI139"/>
      <c r="AMJ139"/>
    </row>
    <row r="140" spans="4:1024" s="36" customFormat="1" ht="15.75" x14ac:dyDescent="0.25">
      <c r="D140" s="39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AMA140"/>
      <c r="AMB140"/>
      <c r="AMC140"/>
      <c r="AMD140"/>
      <c r="AME140"/>
      <c r="AMF140"/>
      <c r="AMG140"/>
      <c r="AMH140"/>
      <c r="AMI140"/>
      <c r="AMJ140"/>
    </row>
    <row r="141" spans="4:1024" s="36" customFormat="1" ht="15.75" x14ac:dyDescent="0.25">
      <c r="D141" s="39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AMA141"/>
      <c r="AMB141"/>
      <c r="AMC141"/>
      <c r="AMD141"/>
      <c r="AME141"/>
      <c r="AMF141"/>
      <c r="AMG141"/>
      <c r="AMH141"/>
      <c r="AMI141"/>
      <c r="AMJ141"/>
    </row>
    <row r="142" spans="4:1024" s="36" customFormat="1" ht="15.75" x14ac:dyDescent="0.25">
      <c r="D142" s="39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AMA142"/>
      <c r="AMB142"/>
      <c r="AMC142"/>
      <c r="AMD142"/>
      <c r="AME142"/>
      <c r="AMF142"/>
      <c r="AMG142"/>
      <c r="AMH142"/>
      <c r="AMI142"/>
      <c r="AMJ142"/>
    </row>
    <row r="143" spans="4:1024" s="36" customFormat="1" ht="15.75" x14ac:dyDescent="0.25">
      <c r="D143" s="39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AMA143"/>
      <c r="AMB143"/>
      <c r="AMC143"/>
      <c r="AMD143"/>
      <c r="AME143"/>
      <c r="AMF143"/>
      <c r="AMG143"/>
      <c r="AMH143"/>
      <c r="AMI143"/>
      <c r="AMJ143"/>
    </row>
    <row r="144" spans="4:1024" s="36" customFormat="1" ht="15.75" x14ac:dyDescent="0.25">
      <c r="D144" s="39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AMA144"/>
      <c r="AMB144"/>
      <c r="AMC144"/>
      <c r="AMD144"/>
      <c r="AME144"/>
      <c r="AMF144"/>
      <c r="AMG144"/>
      <c r="AMH144"/>
      <c r="AMI144"/>
      <c r="AMJ144"/>
    </row>
    <row r="145" spans="4:1024" s="36" customFormat="1" ht="15.75" x14ac:dyDescent="0.25">
      <c r="D145" s="39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AMA145"/>
      <c r="AMB145"/>
      <c r="AMC145"/>
      <c r="AMD145"/>
      <c r="AME145"/>
      <c r="AMF145"/>
      <c r="AMG145"/>
      <c r="AMH145"/>
      <c r="AMI145"/>
      <c r="AMJ145"/>
    </row>
    <row r="146" spans="4:1024" s="36" customFormat="1" ht="15.75" x14ac:dyDescent="0.25">
      <c r="D146" s="39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AMA146"/>
      <c r="AMB146"/>
      <c r="AMC146"/>
      <c r="AMD146"/>
      <c r="AME146"/>
      <c r="AMF146"/>
      <c r="AMG146"/>
      <c r="AMH146"/>
      <c r="AMI146"/>
      <c r="AMJ146"/>
    </row>
    <row r="147" spans="4:1024" s="36" customFormat="1" ht="15.75" x14ac:dyDescent="0.25">
      <c r="D147" s="39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AMA147"/>
      <c r="AMB147"/>
      <c r="AMC147"/>
      <c r="AMD147"/>
      <c r="AME147"/>
      <c r="AMF147"/>
      <c r="AMG147"/>
      <c r="AMH147"/>
      <c r="AMI147"/>
      <c r="AMJ147"/>
    </row>
    <row r="148" spans="4:1024" s="36" customFormat="1" ht="15.75" x14ac:dyDescent="0.25">
      <c r="D148" s="39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AMA148"/>
      <c r="AMB148"/>
      <c r="AMC148"/>
      <c r="AMD148"/>
      <c r="AME148"/>
      <c r="AMF148"/>
      <c r="AMG148"/>
      <c r="AMH148"/>
      <c r="AMI148"/>
      <c r="AMJ148"/>
    </row>
    <row r="149" spans="4:1024" s="36" customFormat="1" ht="15.75" x14ac:dyDescent="0.25">
      <c r="D149" s="39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AMA149"/>
      <c r="AMB149"/>
      <c r="AMC149"/>
      <c r="AMD149"/>
      <c r="AME149"/>
      <c r="AMF149"/>
      <c r="AMG149"/>
      <c r="AMH149"/>
      <c r="AMI149"/>
      <c r="AMJ149"/>
    </row>
    <row r="150" spans="4:1024" s="36" customFormat="1" ht="15.75" x14ac:dyDescent="0.25">
      <c r="D150" s="39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AMA150"/>
      <c r="AMB150"/>
      <c r="AMC150"/>
      <c r="AMD150"/>
      <c r="AME150"/>
      <c r="AMF150"/>
      <c r="AMG150"/>
      <c r="AMH150"/>
      <c r="AMI150"/>
      <c r="AMJ150"/>
    </row>
    <row r="151" spans="4:1024" s="36" customFormat="1" ht="15.75" x14ac:dyDescent="0.25">
      <c r="D151" s="39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AMA151"/>
      <c r="AMB151"/>
      <c r="AMC151"/>
      <c r="AMD151"/>
      <c r="AME151"/>
      <c r="AMF151"/>
      <c r="AMG151"/>
      <c r="AMH151"/>
      <c r="AMI151"/>
      <c r="AMJ151"/>
    </row>
    <row r="152" spans="4:1024" s="36" customFormat="1" ht="15.75" x14ac:dyDescent="0.25">
      <c r="D152" s="39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AMA152"/>
      <c r="AMB152"/>
      <c r="AMC152"/>
      <c r="AMD152"/>
      <c r="AME152"/>
      <c r="AMF152"/>
      <c r="AMG152"/>
      <c r="AMH152"/>
      <c r="AMI152"/>
      <c r="AMJ152"/>
    </row>
    <row r="153" spans="4:1024" s="36" customFormat="1" ht="15.75" x14ac:dyDescent="0.25">
      <c r="D153" s="39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AMA153"/>
      <c r="AMB153"/>
      <c r="AMC153"/>
      <c r="AMD153"/>
      <c r="AME153"/>
      <c r="AMF153"/>
      <c r="AMG153"/>
      <c r="AMH153"/>
      <c r="AMI153"/>
      <c r="AMJ153"/>
    </row>
    <row r="154" spans="4:1024" s="36" customFormat="1" ht="15.75" x14ac:dyDescent="0.25">
      <c r="D154" s="39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AMA154"/>
      <c r="AMB154"/>
      <c r="AMC154"/>
      <c r="AMD154"/>
      <c r="AME154"/>
      <c r="AMF154"/>
      <c r="AMG154"/>
      <c r="AMH154"/>
      <c r="AMI154"/>
      <c r="AMJ154"/>
    </row>
    <row r="155" spans="4:1024" s="36" customFormat="1" ht="15.75" x14ac:dyDescent="0.25">
      <c r="D155" s="39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AMA155"/>
      <c r="AMB155"/>
      <c r="AMC155"/>
      <c r="AMD155"/>
      <c r="AME155"/>
      <c r="AMF155"/>
      <c r="AMG155"/>
      <c r="AMH155"/>
      <c r="AMI155"/>
      <c r="AMJ155"/>
    </row>
    <row r="156" spans="4:1024" s="36" customFormat="1" ht="15.75" x14ac:dyDescent="0.25">
      <c r="D156" s="39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AMA156"/>
      <c r="AMB156"/>
      <c r="AMC156"/>
      <c r="AMD156"/>
      <c r="AME156"/>
      <c r="AMF156"/>
      <c r="AMG156"/>
      <c r="AMH156"/>
      <c r="AMI156"/>
      <c r="AMJ156"/>
    </row>
    <row r="157" spans="4:1024" s="36" customFormat="1" ht="15.75" x14ac:dyDescent="0.25">
      <c r="D157" s="39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AMA157"/>
      <c r="AMB157"/>
      <c r="AMC157"/>
      <c r="AMD157"/>
      <c r="AME157"/>
      <c r="AMF157"/>
      <c r="AMG157"/>
      <c r="AMH157"/>
      <c r="AMI157"/>
      <c r="AMJ157"/>
    </row>
    <row r="158" spans="4:1024" s="36" customFormat="1" ht="15.75" x14ac:dyDescent="0.25">
      <c r="D158" s="39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AMA158"/>
      <c r="AMB158"/>
      <c r="AMC158"/>
      <c r="AMD158"/>
      <c r="AME158"/>
      <c r="AMF158"/>
      <c r="AMG158"/>
      <c r="AMH158"/>
      <c r="AMI158"/>
      <c r="AMJ158"/>
    </row>
    <row r="159" spans="4:1024" s="36" customFormat="1" ht="15.75" x14ac:dyDescent="0.25">
      <c r="D159" s="39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AMA159"/>
      <c r="AMB159"/>
      <c r="AMC159"/>
      <c r="AMD159"/>
      <c r="AME159"/>
      <c r="AMF159"/>
      <c r="AMG159"/>
      <c r="AMH159"/>
      <c r="AMI159"/>
      <c r="AMJ159"/>
    </row>
    <row r="160" spans="4:1024" s="36" customFormat="1" ht="15.75" x14ac:dyDescent="0.25">
      <c r="D160" s="39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AMA160"/>
      <c r="AMB160"/>
      <c r="AMC160"/>
      <c r="AMD160"/>
      <c r="AME160"/>
      <c r="AMF160"/>
      <c r="AMG160"/>
      <c r="AMH160"/>
      <c r="AMI160"/>
      <c r="AMJ160"/>
    </row>
    <row r="161" spans="4:1024" s="36" customFormat="1" ht="15.75" x14ac:dyDescent="0.25">
      <c r="D161" s="39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AMA161"/>
      <c r="AMB161"/>
      <c r="AMC161"/>
      <c r="AMD161"/>
      <c r="AME161"/>
      <c r="AMF161"/>
      <c r="AMG161"/>
      <c r="AMH161"/>
      <c r="AMI161"/>
      <c r="AMJ161"/>
    </row>
    <row r="162" spans="4:1024" s="36" customFormat="1" ht="15.75" x14ac:dyDescent="0.25">
      <c r="D162" s="39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AMA162"/>
      <c r="AMB162"/>
      <c r="AMC162"/>
      <c r="AMD162"/>
      <c r="AME162"/>
      <c r="AMF162"/>
      <c r="AMG162"/>
      <c r="AMH162"/>
      <c r="AMI162"/>
      <c r="AMJ162"/>
    </row>
    <row r="163" spans="4:1024" s="36" customFormat="1" ht="15.75" x14ac:dyDescent="0.25">
      <c r="D163" s="39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AMA163"/>
      <c r="AMB163"/>
      <c r="AMC163"/>
      <c r="AMD163"/>
      <c r="AME163"/>
      <c r="AMF163"/>
      <c r="AMG163"/>
      <c r="AMH163"/>
      <c r="AMI163"/>
      <c r="AMJ163"/>
    </row>
    <row r="164" spans="4:1024" s="36" customFormat="1" ht="15.75" x14ac:dyDescent="0.25">
      <c r="D164" s="39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AMA164"/>
      <c r="AMB164"/>
      <c r="AMC164"/>
      <c r="AMD164"/>
      <c r="AME164"/>
      <c r="AMF164"/>
      <c r="AMG164"/>
      <c r="AMH164"/>
      <c r="AMI164"/>
      <c r="AMJ164"/>
    </row>
    <row r="165" spans="4:1024" s="36" customFormat="1" ht="15.75" x14ac:dyDescent="0.25">
      <c r="D165" s="39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AMA165"/>
      <c r="AMB165"/>
      <c r="AMC165"/>
      <c r="AMD165"/>
      <c r="AME165"/>
      <c r="AMF165"/>
      <c r="AMG165"/>
      <c r="AMH165"/>
      <c r="AMI165"/>
      <c r="AMJ165"/>
    </row>
    <row r="166" spans="4:1024" s="36" customFormat="1" ht="15.75" x14ac:dyDescent="0.25">
      <c r="D166" s="39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AMA166"/>
      <c r="AMB166"/>
      <c r="AMC166"/>
      <c r="AMD166"/>
      <c r="AME166"/>
      <c r="AMF166"/>
      <c r="AMG166"/>
      <c r="AMH166"/>
      <c r="AMI166"/>
      <c r="AMJ166"/>
    </row>
    <row r="167" spans="4:1024" s="36" customFormat="1" ht="15.75" x14ac:dyDescent="0.25">
      <c r="D167" s="39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AMA167"/>
      <c r="AMB167"/>
      <c r="AMC167"/>
      <c r="AMD167"/>
      <c r="AME167"/>
      <c r="AMF167"/>
      <c r="AMG167"/>
      <c r="AMH167"/>
      <c r="AMI167"/>
      <c r="AMJ167"/>
    </row>
    <row r="168" spans="4:1024" s="36" customFormat="1" ht="15.75" x14ac:dyDescent="0.25">
      <c r="D168" s="39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AMA168"/>
      <c r="AMB168"/>
      <c r="AMC168"/>
      <c r="AMD168"/>
      <c r="AME168"/>
      <c r="AMF168"/>
      <c r="AMG168"/>
      <c r="AMH168"/>
      <c r="AMI168"/>
      <c r="AMJ168"/>
    </row>
    <row r="169" spans="4:1024" s="36" customFormat="1" ht="15.75" x14ac:dyDescent="0.25">
      <c r="D169" s="39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AMA169"/>
      <c r="AMB169"/>
      <c r="AMC169"/>
      <c r="AMD169"/>
      <c r="AME169"/>
      <c r="AMF169"/>
      <c r="AMG169"/>
      <c r="AMH169"/>
      <c r="AMI169"/>
      <c r="AMJ169"/>
    </row>
    <row r="170" spans="4:1024" s="36" customFormat="1" ht="15.75" x14ac:dyDescent="0.25">
      <c r="D170" s="39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AMA170"/>
      <c r="AMB170"/>
      <c r="AMC170"/>
      <c r="AMD170"/>
      <c r="AME170"/>
      <c r="AMF170"/>
      <c r="AMG170"/>
      <c r="AMH170"/>
      <c r="AMI170"/>
      <c r="AMJ170"/>
    </row>
    <row r="171" spans="4:1024" s="36" customFormat="1" ht="15.75" x14ac:dyDescent="0.25">
      <c r="D171" s="39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AMA171"/>
      <c r="AMB171"/>
      <c r="AMC171"/>
      <c r="AMD171"/>
      <c r="AME171"/>
      <c r="AMF171"/>
      <c r="AMG171"/>
      <c r="AMH171"/>
      <c r="AMI171"/>
      <c r="AMJ171"/>
    </row>
    <row r="172" spans="4:1024" s="36" customFormat="1" ht="15.75" x14ac:dyDescent="0.25">
      <c r="D172" s="39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AMA172"/>
      <c r="AMB172"/>
      <c r="AMC172"/>
      <c r="AMD172"/>
      <c r="AME172"/>
      <c r="AMF172"/>
      <c r="AMG172"/>
      <c r="AMH172"/>
      <c r="AMI172"/>
      <c r="AMJ172"/>
    </row>
    <row r="173" spans="4:1024" s="36" customFormat="1" ht="15.75" x14ac:dyDescent="0.25">
      <c r="D173" s="39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AMA173"/>
      <c r="AMB173"/>
      <c r="AMC173"/>
      <c r="AMD173"/>
      <c r="AME173"/>
      <c r="AMF173"/>
      <c r="AMG173"/>
      <c r="AMH173"/>
      <c r="AMI173"/>
      <c r="AMJ173"/>
    </row>
    <row r="174" spans="4:1024" s="36" customFormat="1" ht="15.75" x14ac:dyDescent="0.25">
      <c r="D174" s="39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AMA174"/>
      <c r="AMB174"/>
      <c r="AMC174"/>
      <c r="AMD174"/>
      <c r="AME174"/>
      <c r="AMF174"/>
      <c r="AMG174"/>
      <c r="AMH174"/>
      <c r="AMI174"/>
      <c r="AMJ174"/>
    </row>
    <row r="175" spans="4:1024" s="36" customFormat="1" ht="15.75" x14ac:dyDescent="0.25">
      <c r="D175" s="39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AMA175"/>
      <c r="AMB175"/>
      <c r="AMC175"/>
      <c r="AMD175"/>
      <c r="AME175"/>
      <c r="AMF175"/>
      <c r="AMG175"/>
      <c r="AMH175"/>
      <c r="AMI175"/>
      <c r="AMJ175"/>
    </row>
    <row r="176" spans="4:1024" s="36" customFormat="1" ht="15.75" x14ac:dyDescent="0.25">
      <c r="D176" s="39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AMA176"/>
      <c r="AMB176"/>
      <c r="AMC176"/>
      <c r="AMD176"/>
      <c r="AME176"/>
      <c r="AMF176"/>
      <c r="AMG176"/>
      <c r="AMH176"/>
      <c r="AMI176"/>
      <c r="AMJ176"/>
    </row>
    <row r="177" spans="4:1024" s="36" customFormat="1" ht="15.75" x14ac:dyDescent="0.25">
      <c r="D177" s="39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AMA177"/>
      <c r="AMB177"/>
      <c r="AMC177"/>
      <c r="AMD177"/>
      <c r="AME177"/>
      <c r="AMF177"/>
      <c r="AMG177"/>
      <c r="AMH177"/>
      <c r="AMI177"/>
      <c r="AMJ177"/>
    </row>
    <row r="178" spans="4:1024" s="36" customFormat="1" ht="15.75" x14ac:dyDescent="0.25">
      <c r="D178" s="39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AMA178"/>
      <c r="AMB178"/>
      <c r="AMC178"/>
      <c r="AMD178"/>
      <c r="AME178"/>
      <c r="AMF178"/>
      <c r="AMG178"/>
      <c r="AMH178"/>
      <c r="AMI178"/>
      <c r="AMJ178"/>
    </row>
    <row r="179" spans="4:1024" s="36" customFormat="1" ht="15.75" x14ac:dyDescent="0.25">
      <c r="D179" s="39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AMA179"/>
      <c r="AMB179"/>
      <c r="AMC179"/>
      <c r="AMD179"/>
      <c r="AME179"/>
      <c r="AMF179"/>
      <c r="AMG179"/>
      <c r="AMH179"/>
      <c r="AMI179"/>
      <c r="AMJ179"/>
    </row>
    <row r="180" spans="4:1024" s="36" customFormat="1" ht="15.75" x14ac:dyDescent="0.25">
      <c r="D180" s="39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AMA180"/>
      <c r="AMB180"/>
      <c r="AMC180"/>
      <c r="AMD180"/>
      <c r="AME180"/>
      <c r="AMF180"/>
      <c r="AMG180"/>
      <c r="AMH180"/>
      <c r="AMI180"/>
      <c r="AMJ180"/>
    </row>
    <row r="181" spans="4:1024" s="36" customFormat="1" ht="15.75" x14ac:dyDescent="0.25">
      <c r="D181" s="39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AMA181"/>
      <c r="AMB181"/>
      <c r="AMC181"/>
      <c r="AMD181"/>
      <c r="AME181"/>
      <c r="AMF181"/>
      <c r="AMG181"/>
      <c r="AMH181"/>
      <c r="AMI181"/>
      <c r="AMJ181"/>
    </row>
    <row r="182" spans="4:1024" s="36" customFormat="1" ht="15.75" x14ac:dyDescent="0.25">
      <c r="D182" s="39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AMA182"/>
      <c r="AMB182"/>
      <c r="AMC182"/>
      <c r="AMD182"/>
      <c r="AME182"/>
      <c r="AMF182"/>
      <c r="AMG182"/>
      <c r="AMH182"/>
      <c r="AMI182"/>
      <c r="AMJ182"/>
    </row>
    <row r="183" spans="4:1024" s="36" customFormat="1" ht="15.75" x14ac:dyDescent="0.25">
      <c r="D183" s="39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AMA183"/>
      <c r="AMB183"/>
      <c r="AMC183"/>
      <c r="AMD183"/>
      <c r="AME183"/>
      <c r="AMF183"/>
      <c r="AMG183"/>
      <c r="AMH183"/>
      <c r="AMI183"/>
      <c r="AMJ183"/>
    </row>
    <row r="184" spans="4:1024" s="36" customFormat="1" ht="15.75" x14ac:dyDescent="0.25">
      <c r="D184" s="39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AMA184"/>
      <c r="AMB184"/>
      <c r="AMC184"/>
      <c r="AMD184"/>
      <c r="AME184"/>
      <c r="AMF184"/>
      <c r="AMG184"/>
      <c r="AMH184"/>
      <c r="AMI184"/>
      <c r="AMJ184"/>
    </row>
    <row r="185" spans="4:1024" s="36" customFormat="1" ht="15.75" x14ac:dyDescent="0.25">
      <c r="D185" s="39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AMA185"/>
      <c r="AMB185"/>
      <c r="AMC185"/>
      <c r="AMD185"/>
      <c r="AME185"/>
      <c r="AMF185"/>
      <c r="AMG185"/>
      <c r="AMH185"/>
      <c r="AMI185"/>
      <c r="AMJ185"/>
    </row>
    <row r="186" spans="4:1024" s="36" customFormat="1" ht="15.75" x14ac:dyDescent="0.25">
      <c r="D186" s="39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AMA186"/>
      <c r="AMB186"/>
      <c r="AMC186"/>
      <c r="AMD186"/>
      <c r="AME186"/>
      <c r="AMF186"/>
      <c r="AMG186"/>
      <c r="AMH186"/>
      <c r="AMI186"/>
      <c r="AMJ186"/>
    </row>
    <row r="187" spans="4:1024" s="36" customFormat="1" ht="15.75" x14ac:dyDescent="0.25">
      <c r="D187" s="39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AMA187"/>
      <c r="AMB187"/>
      <c r="AMC187"/>
      <c r="AMD187"/>
      <c r="AME187"/>
      <c r="AMF187"/>
      <c r="AMG187"/>
      <c r="AMH187"/>
      <c r="AMI187"/>
      <c r="AMJ187"/>
    </row>
    <row r="188" spans="4:1024" s="36" customFormat="1" ht="15.75" x14ac:dyDescent="0.25">
      <c r="D188" s="39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AMA188"/>
      <c r="AMB188"/>
      <c r="AMC188"/>
      <c r="AMD188"/>
      <c r="AME188"/>
      <c r="AMF188"/>
      <c r="AMG188"/>
      <c r="AMH188"/>
      <c r="AMI188"/>
      <c r="AMJ188"/>
    </row>
    <row r="189" spans="4:1024" s="36" customFormat="1" ht="15.75" x14ac:dyDescent="0.25">
      <c r="D189" s="39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AMA189"/>
      <c r="AMB189"/>
      <c r="AMC189"/>
      <c r="AMD189"/>
      <c r="AME189"/>
      <c r="AMF189"/>
      <c r="AMG189"/>
      <c r="AMH189"/>
      <c r="AMI189"/>
      <c r="AMJ189"/>
    </row>
    <row r="190" spans="4:1024" s="36" customFormat="1" ht="15.75" x14ac:dyDescent="0.25">
      <c r="D190" s="39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AMA190"/>
      <c r="AMB190"/>
      <c r="AMC190"/>
      <c r="AMD190"/>
      <c r="AME190"/>
      <c r="AMF190"/>
      <c r="AMG190"/>
      <c r="AMH190"/>
      <c r="AMI190"/>
      <c r="AMJ190"/>
    </row>
    <row r="191" spans="4:1024" s="36" customFormat="1" ht="15.75" x14ac:dyDescent="0.25">
      <c r="D191" s="39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AMA191"/>
      <c r="AMB191"/>
      <c r="AMC191"/>
      <c r="AMD191"/>
      <c r="AME191"/>
      <c r="AMF191"/>
      <c r="AMG191"/>
      <c r="AMH191"/>
      <c r="AMI191"/>
      <c r="AMJ191"/>
    </row>
    <row r="192" spans="4:1024" s="36" customFormat="1" ht="15.75" x14ac:dyDescent="0.25">
      <c r="D192" s="39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AMA192"/>
      <c r="AMB192"/>
      <c r="AMC192"/>
      <c r="AMD192"/>
      <c r="AME192"/>
      <c r="AMF192"/>
      <c r="AMG192"/>
      <c r="AMH192"/>
      <c r="AMI192"/>
      <c r="AMJ192"/>
    </row>
    <row r="193" spans="4:1024" s="36" customFormat="1" ht="15.75" x14ac:dyDescent="0.25">
      <c r="D193" s="39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AMA193"/>
      <c r="AMB193"/>
      <c r="AMC193"/>
      <c r="AMD193"/>
      <c r="AME193"/>
      <c r="AMF193"/>
      <c r="AMG193"/>
      <c r="AMH193"/>
      <c r="AMI193"/>
      <c r="AMJ193"/>
    </row>
    <row r="194" spans="4:1024" s="36" customFormat="1" ht="15.75" x14ac:dyDescent="0.25">
      <c r="D194" s="39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AMA194"/>
      <c r="AMB194"/>
      <c r="AMC194"/>
      <c r="AMD194"/>
      <c r="AME194"/>
      <c r="AMF194"/>
      <c r="AMG194"/>
      <c r="AMH194"/>
      <c r="AMI194"/>
      <c r="AMJ194"/>
    </row>
    <row r="195" spans="4:1024" s="36" customFormat="1" ht="15.75" x14ac:dyDescent="0.25">
      <c r="D195" s="39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AMA195"/>
      <c r="AMB195"/>
      <c r="AMC195"/>
      <c r="AMD195"/>
      <c r="AME195"/>
      <c r="AMF195"/>
      <c r="AMG195"/>
      <c r="AMH195"/>
      <c r="AMI195"/>
      <c r="AMJ195"/>
    </row>
    <row r="196" spans="4:1024" s="36" customFormat="1" ht="15.75" x14ac:dyDescent="0.25">
      <c r="D196" s="39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AMA196"/>
      <c r="AMB196"/>
      <c r="AMC196"/>
      <c r="AMD196"/>
      <c r="AME196"/>
      <c r="AMF196"/>
      <c r="AMG196"/>
      <c r="AMH196"/>
      <c r="AMI196"/>
      <c r="AMJ196"/>
    </row>
    <row r="197" spans="4:1024" s="36" customFormat="1" ht="15.75" x14ac:dyDescent="0.25">
      <c r="D197" s="39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AMA197"/>
      <c r="AMB197"/>
      <c r="AMC197"/>
      <c r="AMD197"/>
      <c r="AME197"/>
      <c r="AMF197"/>
      <c r="AMG197"/>
      <c r="AMH197"/>
      <c r="AMI197"/>
      <c r="AMJ197"/>
    </row>
    <row r="198" spans="4:1024" s="36" customFormat="1" ht="15.75" x14ac:dyDescent="0.25">
      <c r="D198" s="39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AMA198"/>
      <c r="AMB198"/>
      <c r="AMC198"/>
      <c r="AMD198"/>
      <c r="AME198"/>
      <c r="AMF198"/>
      <c r="AMG198"/>
      <c r="AMH198"/>
      <c r="AMI198"/>
      <c r="AMJ198"/>
    </row>
    <row r="199" spans="4:1024" s="36" customFormat="1" ht="15.75" x14ac:dyDescent="0.25">
      <c r="D199" s="39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AMA199"/>
      <c r="AMB199"/>
      <c r="AMC199"/>
      <c r="AMD199"/>
      <c r="AME199"/>
      <c r="AMF199"/>
      <c r="AMG199"/>
      <c r="AMH199"/>
      <c r="AMI199"/>
      <c r="AMJ199"/>
    </row>
    <row r="200" spans="4:1024" s="36" customFormat="1" ht="15.75" x14ac:dyDescent="0.25">
      <c r="D200" s="39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AMA200"/>
      <c r="AMB200"/>
      <c r="AMC200"/>
      <c r="AMD200"/>
      <c r="AME200"/>
      <c r="AMF200"/>
      <c r="AMG200"/>
      <c r="AMH200"/>
      <c r="AMI200"/>
      <c r="AMJ200"/>
    </row>
    <row r="201" spans="4:1024" s="36" customFormat="1" ht="15.75" x14ac:dyDescent="0.25">
      <c r="D201" s="39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AMA201"/>
      <c r="AMB201"/>
      <c r="AMC201"/>
      <c r="AMD201"/>
      <c r="AME201"/>
      <c r="AMF201"/>
      <c r="AMG201"/>
      <c r="AMH201"/>
      <c r="AMI201"/>
      <c r="AMJ201"/>
    </row>
    <row r="202" spans="4:1024" s="36" customFormat="1" ht="15.75" x14ac:dyDescent="0.25">
      <c r="D202" s="39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AMA202"/>
      <c r="AMB202"/>
      <c r="AMC202"/>
      <c r="AMD202"/>
      <c r="AME202"/>
      <c r="AMF202"/>
      <c r="AMG202"/>
      <c r="AMH202"/>
      <c r="AMI202"/>
      <c r="AMJ202"/>
    </row>
    <row r="203" spans="4:1024" s="36" customFormat="1" ht="15.75" x14ac:dyDescent="0.25">
      <c r="D203" s="39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AMA203"/>
      <c r="AMB203"/>
      <c r="AMC203"/>
      <c r="AMD203"/>
      <c r="AME203"/>
      <c r="AMF203"/>
      <c r="AMG203"/>
      <c r="AMH203"/>
      <c r="AMI203"/>
      <c r="AMJ203"/>
    </row>
    <row r="204" spans="4:1024" s="36" customFormat="1" ht="15.75" x14ac:dyDescent="0.25">
      <c r="D204" s="39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AMA204"/>
      <c r="AMB204"/>
      <c r="AMC204"/>
      <c r="AMD204"/>
      <c r="AME204"/>
      <c r="AMF204"/>
      <c r="AMG204"/>
      <c r="AMH204"/>
      <c r="AMI204"/>
      <c r="AMJ204"/>
    </row>
    <row r="205" spans="4:1024" s="36" customFormat="1" ht="15.75" x14ac:dyDescent="0.25">
      <c r="D205" s="39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AMA205"/>
      <c r="AMB205"/>
      <c r="AMC205"/>
      <c r="AMD205"/>
      <c r="AME205"/>
      <c r="AMF205"/>
      <c r="AMG205"/>
      <c r="AMH205"/>
      <c r="AMI205"/>
      <c r="AMJ205"/>
    </row>
    <row r="206" spans="4:1024" s="36" customFormat="1" ht="15.75" x14ac:dyDescent="0.25">
      <c r="D206" s="39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AMA206"/>
      <c r="AMB206"/>
      <c r="AMC206"/>
      <c r="AMD206"/>
      <c r="AME206"/>
      <c r="AMF206"/>
      <c r="AMG206"/>
      <c r="AMH206"/>
      <c r="AMI206"/>
      <c r="AMJ206"/>
    </row>
    <row r="207" spans="4:1024" s="36" customFormat="1" ht="15.75" x14ac:dyDescent="0.25">
      <c r="D207" s="39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AMA207"/>
      <c r="AMB207"/>
      <c r="AMC207"/>
      <c r="AMD207"/>
      <c r="AME207"/>
      <c r="AMF207"/>
      <c r="AMG207"/>
      <c r="AMH207"/>
      <c r="AMI207"/>
      <c r="AMJ207"/>
    </row>
    <row r="208" spans="4:1024" s="36" customFormat="1" ht="15.75" x14ac:dyDescent="0.25">
      <c r="D208" s="39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AMA208"/>
      <c r="AMB208"/>
      <c r="AMC208"/>
      <c r="AMD208"/>
      <c r="AME208"/>
      <c r="AMF208"/>
      <c r="AMG208"/>
      <c r="AMH208"/>
      <c r="AMI208"/>
      <c r="AMJ208"/>
    </row>
    <row r="209" spans="4:1024" s="36" customFormat="1" ht="15.75" x14ac:dyDescent="0.25">
      <c r="D209" s="39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AMA209"/>
      <c r="AMB209"/>
      <c r="AMC209"/>
      <c r="AMD209"/>
      <c r="AME209"/>
      <c r="AMF209"/>
      <c r="AMG209"/>
      <c r="AMH209"/>
      <c r="AMI209"/>
      <c r="AMJ209"/>
    </row>
    <row r="210" spans="4:1024" s="36" customFormat="1" ht="15.75" x14ac:dyDescent="0.25">
      <c r="D210" s="39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AMA210"/>
      <c r="AMB210"/>
      <c r="AMC210"/>
      <c r="AMD210"/>
      <c r="AME210"/>
      <c r="AMF210"/>
      <c r="AMG210"/>
      <c r="AMH210"/>
      <c r="AMI210"/>
      <c r="AMJ210"/>
    </row>
    <row r="211" spans="4:1024" s="36" customFormat="1" ht="15.75" x14ac:dyDescent="0.25">
      <c r="D211" s="39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AMA211"/>
      <c r="AMB211"/>
      <c r="AMC211"/>
      <c r="AMD211"/>
      <c r="AME211"/>
      <c r="AMF211"/>
      <c r="AMG211"/>
      <c r="AMH211"/>
      <c r="AMI211"/>
      <c r="AMJ211"/>
    </row>
    <row r="212" spans="4:1024" s="36" customFormat="1" ht="15.75" x14ac:dyDescent="0.25">
      <c r="D212" s="39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AMA212"/>
      <c r="AMB212"/>
      <c r="AMC212"/>
      <c r="AMD212"/>
      <c r="AME212"/>
      <c r="AMF212"/>
      <c r="AMG212"/>
      <c r="AMH212"/>
      <c r="AMI212"/>
      <c r="AMJ212"/>
    </row>
    <row r="213" spans="4:1024" s="36" customFormat="1" ht="15.75" x14ac:dyDescent="0.25">
      <c r="D213" s="39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AMA213"/>
      <c r="AMB213"/>
      <c r="AMC213"/>
      <c r="AMD213"/>
      <c r="AME213"/>
      <c r="AMF213"/>
      <c r="AMG213"/>
      <c r="AMH213"/>
      <c r="AMI213"/>
      <c r="AMJ213"/>
    </row>
    <row r="214" spans="4:1024" s="36" customFormat="1" ht="15.75" x14ac:dyDescent="0.25">
      <c r="D214" s="39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AMA214"/>
      <c r="AMB214"/>
      <c r="AMC214"/>
      <c r="AMD214"/>
      <c r="AME214"/>
      <c r="AMF214"/>
      <c r="AMG214"/>
      <c r="AMH214"/>
      <c r="AMI214"/>
      <c r="AMJ214"/>
    </row>
    <row r="215" spans="4:1024" s="36" customFormat="1" ht="15.75" x14ac:dyDescent="0.25">
      <c r="D215" s="39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AMA215"/>
      <c r="AMB215"/>
      <c r="AMC215"/>
      <c r="AMD215"/>
      <c r="AME215"/>
      <c r="AMF215"/>
      <c r="AMG215"/>
      <c r="AMH215"/>
      <c r="AMI215"/>
      <c r="AMJ215"/>
    </row>
    <row r="216" spans="4:1024" s="36" customFormat="1" ht="15.75" x14ac:dyDescent="0.25">
      <c r="D216" s="39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AMA216"/>
      <c r="AMB216"/>
      <c r="AMC216"/>
      <c r="AMD216"/>
      <c r="AME216"/>
      <c r="AMF216"/>
      <c r="AMG216"/>
      <c r="AMH216"/>
      <c r="AMI216"/>
      <c r="AMJ216"/>
    </row>
    <row r="217" spans="4:1024" s="36" customFormat="1" ht="15.75" x14ac:dyDescent="0.25">
      <c r="D217" s="39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AMA217"/>
      <c r="AMB217"/>
      <c r="AMC217"/>
      <c r="AMD217"/>
      <c r="AME217"/>
      <c r="AMF217"/>
      <c r="AMG217"/>
      <c r="AMH217"/>
      <c r="AMI217"/>
      <c r="AMJ217"/>
    </row>
    <row r="218" spans="4:1024" s="36" customFormat="1" ht="15.75" x14ac:dyDescent="0.25">
      <c r="D218" s="39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AMA218"/>
      <c r="AMB218"/>
      <c r="AMC218"/>
      <c r="AMD218"/>
      <c r="AME218"/>
      <c r="AMF218"/>
      <c r="AMG218"/>
      <c r="AMH218"/>
      <c r="AMI218"/>
      <c r="AMJ218"/>
    </row>
    <row r="219" spans="4:1024" s="36" customFormat="1" ht="15.75" x14ac:dyDescent="0.25">
      <c r="D219" s="39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AMA219"/>
      <c r="AMB219"/>
      <c r="AMC219"/>
      <c r="AMD219"/>
      <c r="AME219"/>
      <c r="AMF219"/>
      <c r="AMG219"/>
      <c r="AMH219"/>
      <c r="AMI219"/>
      <c r="AMJ219"/>
    </row>
    <row r="220" spans="4:1024" s="36" customFormat="1" ht="15.75" x14ac:dyDescent="0.25">
      <c r="D220" s="39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AMA220"/>
      <c r="AMB220"/>
      <c r="AMC220"/>
      <c r="AMD220"/>
      <c r="AME220"/>
      <c r="AMF220"/>
      <c r="AMG220"/>
      <c r="AMH220"/>
      <c r="AMI220"/>
      <c r="AMJ220"/>
    </row>
    <row r="221" spans="4:1024" s="36" customFormat="1" ht="15.75" x14ac:dyDescent="0.25">
      <c r="D221" s="39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AMA221"/>
      <c r="AMB221"/>
      <c r="AMC221"/>
      <c r="AMD221"/>
      <c r="AME221"/>
      <c r="AMF221"/>
      <c r="AMG221"/>
      <c r="AMH221"/>
      <c r="AMI221"/>
      <c r="AMJ221"/>
    </row>
    <row r="222" spans="4:1024" s="36" customFormat="1" ht="15.75" x14ac:dyDescent="0.25">
      <c r="D222" s="39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AMA222"/>
      <c r="AMB222"/>
      <c r="AMC222"/>
      <c r="AMD222"/>
      <c r="AME222"/>
      <c r="AMF222"/>
      <c r="AMG222"/>
      <c r="AMH222"/>
      <c r="AMI222"/>
      <c r="AMJ222"/>
    </row>
    <row r="223" spans="4:1024" s="36" customFormat="1" ht="15.75" x14ac:dyDescent="0.25">
      <c r="D223" s="39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AMA223"/>
      <c r="AMB223"/>
      <c r="AMC223"/>
      <c r="AMD223"/>
      <c r="AME223"/>
      <c r="AMF223"/>
      <c r="AMG223"/>
      <c r="AMH223"/>
      <c r="AMI223"/>
      <c r="AMJ223"/>
    </row>
    <row r="224" spans="4:1024" s="36" customFormat="1" ht="15.75" x14ac:dyDescent="0.25">
      <c r="D224" s="39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AMA224"/>
      <c r="AMB224"/>
      <c r="AMC224"/>
      <c r="AMD224"/>
      <c r="AME224"/>
      <c r="AMF224"/>
      <c r="AMG224"/>
      <c r="AMH224"/>
      <c r="AMI224"/>
      <c r="AMJ224"/>
    </row>
    <row r="225" spans="4:1024" s="36" customFormat="1" ht="15.75" x14ac:dyDescent="0.25">
      <c r="D225" s="39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AMA225"/>
      <c r="AMB225"/>
      <c r="AMC225"/>
      <c r="AMD225"/>
      <c r="AME225"/>
      <c r="AMF225"/>
      <c r="AMG225"/>
      <c r="AMH225"/>
      <c r="AMI225"/>
      <c r="AMJ225"/>
    </row>
    <row r="226" spans="4:1024" s="36" customFormat="1" ht="15.75" x14ac:dyDescent="0.25">
      <c r="D226" s="39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AMA226"/>
      <c r="AMB226"/>
      <c r="AMC226"/>
      <c r="AMD226"/>
      <c r="AME226"/>
      <c r="AMF226"/>
      <c r="AMG226"/>
      <c r="AMH226"/>
      <c r="AMI226"/>
      <c r="AMJ226"/>
    </row>
    <row r="227" spans="4:1024" s="36" customFormat="1" ht="15.75" x14ac:dyDescent="0.25">
      <c r="D227" s="39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AMA227"/>
      <c r="AMB227"/>
      <c r="AMC227"/>
      <c r="AMD227"/>
      <c r="AME227"/>
      <c r="AMF227"/>
      <c r="AMG227"/>
      <c r="AMH227"/>
      <c r="AMI227"/>
      <c r="AMJ227"/>
    </row>
    <row r="228" spans="4:1024" s="36" customFormat="1" ht="15.75" x14ac:dyDescent="0.25">
      <c r="D228" s="39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AMA228"/>
      <c r="AMB228"/>
      <c r="AMC228"/>
      <c r="AMD228"/>
      <c r="AME228"/>
      <c r="AMF228"/>
      <c r="AMG228"/>
      <c r="AMH228"/>
      <c r="AMI228"/>
      <c r="AMJ228"/>
    </row>
    <row r="229" spans="4:1024" s="36" customFormat="1" ht="15.75" x14ac:dyDescent="0.25">
      <c r="D229" s="39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AMA229"/>
      <c r="AMB229"/>
      <c r="AMC229"/>
      <c r="AMD229"/>
      <c r="AME229"/>
      <c r="AMF229"/>
      <c r="AMG229"/>
      <c r="AMH229"/>
      <c r="AMI229"/>
      <c r="AMJ229"/>
    </row>
    <row r="230" spans="4:1024" s="36" customFormat="1" ht="15.75" x14ac:dyDescent="0.25">
      <c r="D230" s="39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AMA230"/>
      <c r="AMB230"/>
      <c r="AMC230"/>
      <c r="AMD230"/>
      <c r="AME230"/>
      <c r="AMF230"/>
      <c r="AMG230"/>
      <c r="AMH230"/>
      <c r="AMI230"/>
      <c r="AMJ230"/>
    </row>
    <row r="231" spans="4:1024" s="36" customFormat="1" ht="15.75" x14ac:dyDescent="0.25">
      <c r="D231" s="39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AMA231"/>
      <c r="AMB231"/>
      <c r="AMC231"/>
      <c r="AMD231"/>
      <c r="AME231"/>
      <c r="AMF231"/>
      <c r="AMG231"/>
      <c r="AMH231"/>
      <c r="AMI231"/>
      <c r="AMJ231"/>
    </row>
    <row r="232" spans="4:1024" s="36" customFormat="1" ht="15.75" x14ac:dyDescent="0.25">
      <c r="D232" s="39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AMA232"/>
      <c r="AMB232"/>
      <c r="AMC232"/>
      <c r="AMD232"/>
      <c r="AME232"/>
      <c r="AMF232"/>
      <c r="AMG232"/>
      <c r="AMH232"/>
      <c r="AMI232"/>
      <c r="AMJ232"/>
    </row>
    <row r="233" spans="4:1024" s="36" customFormat="1" ht="15.75" x14ac:dyDescent="0.25">
      <c r="D233" s="39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AMA233"/>
      <c r="AMB233"/>
      <c r="AMC233"/>
      <c r="AMD233"/>
      <c r="AME233"/>
      <c r="AMF233"/>
      <c r="AMG233"/>
      <c r="AMH233"/>
      <c r="AMI233"/>
      <c r="AMJ233"/>
    </row>
    <row r="234" spans="4:1024" s="36" customFormat="1" ht="15.75" x14ac:dyDescent="0.25">
      <c r="D234" s="39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AMA234"/>
      <c r="AMB234"/>
      <c r="AMC234"/>
      <c r="AMD234"/>
      <c r="AME234"/>
      <c r="AMF234"/>
      <c r="AMG234"/>
      <c r="AMH234"/>
      <c r="AMI234"/>
      <c r="AMJ234"/>
    </row>
    <row r="235" spans="4:1024" s="36" customFormat="1" ht="15.75" x14ac:dyDescent="0.25">
      <c r="D235" s="39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AMA235"/>
      <c r="AMB235"/>
      <c r="AMC235"/>
      <c r="AMD235"/>
      <c r="AME235"/>
      <c r="AMF235"/>
      <c r="AMG235"/>
      <c r="AMH235"/>
      <c r="AMI235"/>
      <c r="AMJ235"/>
    </row>
    <row r="236" spans="4:1024" s="36" customFormat="1" ht="15.75" x14ac:dyDescent="0.25">
      <c r="D236" s="39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AMA236"/>
      <c r="AMB236"/>
      <c r="AMC236"/>
      <c r="AMD236"/>
      <c r="AME236"/>
      <c r="AMF236"/>
      <c r="AMG236"/>
      <c r="AMH236"/>
      <c r="AMI236"/>
      <c r="AMJ236"/>
    </row>
    <row r="237" spans="4:1024" s="36" customFormat="1" ht="15.75" x14ac:dyDescent="0.25">
      <c r="D237" s="39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AMA237"/>
      <c r="AMB237"/>
      <c r="AMC237"/>
      <c r="AMD237"/>
      <c r="AME237"/>
      <c r="AMF237"/>
      <c r="AMG237"/>
      <c r="AMH237"/>
      <c r="AMI237"/>
      <c r="AMJ237"/>
    </row>
    <row r="238" spans="4:1024" s="36" customFormat="1" ht="15.75" x14ac:dyDescent="0.25">
      <c r="D238" s="39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AMA238"/>
      <c r="AMB238"/>
      <c r="AMC238"/>
      <c r="AMD238"/>
      <c r="AME238"/>
      <c r="AMF238"/>
      <c r="AMG238"/>
      <c r="AMH238"/>
      <c r="AMI238"/>
      <c r="AMJ238"/>
    </row>
    <row r="239" spans="4:1024" s="36" customFormat="1" ht="15.75" x14ac:dyDescent="0.25">
      <c r="D239" s="39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AMA239"/>
      <c r="AMB239"/>
      <c r="AMC239"/>
      <c r="AMD239"/>
      <c r="AME239"/>
      <c r="AMF239"/>
      <c r="AMG239"/>
      <c r="AMH239"/>
      <c r="AMI239"/>
      <c r="AMJ239"/>
    </row>
    <row r="240" spans="4:1024" s="36" customFormat="1" ht="15.75" x14ac:dyDescent="0.25">
      <c r="D240" s="39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AMA240"/>
      <c r="AMB240"/>
      <c r="AMC240"/>
      <c r="AMD240"/>
      <c r="AME240"/>
      <c r="AMF240"/>
      <c r="AMG240"/>
      <c r="AMH240"/>
      <c r="AMI240"/>
      <c r="AMJ240"/>
    </row>
    <row r="241" spans="4:1024" s="36" customFormat="1" ht="15.75" x14ac:dyDescent="0.25">
      <c r="D241" s="39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AMA241"/>
      <c r="AMB241"/>
      <c r="AMC241"/>
      <c r="AMD241"/>
      <c r="AME241"/>
      <c r="AMF241"/>
      <c r="AMG241"/>
      <c r="AMH241"/>
      <c r="AMI241"/>
      <c r="AMJ241"/>
    </row>
    <row r="242" spans="4:1024" s="36" customFormat="1" ht="15.75" x14ac:dyDescent="0.25">
      <c r="D242" s="39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AMA242"/>
      <c r="AMB242"/>
      <c r="AMC242"/>
      <c r="AMD242"/>
      <c r="AME242"/>
      <c r="AMF242"/>
      <c r="AMG242"/>
      <c r="AMH242"/>
      <c r="AMI242"/>
      <c r="AMJ242"/>
    </row>
    <row r="243" spans="4:1024" s="36" customFormat="1" ht="15.75" x14ac:dyDescent="0.25">
      <c r="D243" s="39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AMA243"/>
      <c r="AMB243"/>
      <c r="AMC243"/>
      <c r="AMD243"/>
      <c r="AME243"/>
      <c r="AMF243"/>
      <c r="AMG243"/>
      <c r="AMH243"/>
      <c r="AMI243"/>
      <c r="AMJ243"/>
    </row>
    <row r="244" spans="4:1024" s="36" customFormat="1" ht="15.75" x14ac:dyDescent="0.25">
      <c r="D244" s="39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AMA244"/>
      <c r="AMB244"/>
      <c r="AMC244"/>
      <c r="AMD244"/>
      <c r="AME244"/>
      <c r="AMF244"/>
      <c r="AMG244"/>
      <c r="AMH244"/>
      <c r="AMI244"/>
      <c r="AMJ244"/>
    </row>
    <row r="245" spans="4:1024" s="36" customFormat="1" ht="15.75" x14ac:dyDescent="0.25">
      <c r="D245" s="39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AMA245"/>
      <c r="AMB245"/>
      <c r="AMC245"/>
      <c r="AMD245"/>
      <c r="AME245"/>
      <c r="AMF245"/>
      <c r="AMG245"/>
      <c r="AMH245"/>
      <c r="AMI245"/>
      <c r="AMJ245"/>
    </row>
    <row r="246" spans="4:1024" s="36" customFormat="1" ht="15.75" x14ac:dyDescent="0.25">
      <c r="D246" s="39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AMA246"/>
      <c r="AMB246"/>
      <c r="AMC246"/>
      <c r="AMD246"/>
      <c r="AME246"/>
      <c r="AMF246"/>
      <c r="AMG246"/>
      <c r="AMH246"/>
      <c r="AMI246"/>
      <c r="AMJ246"/>
    </row>
    <row r="247" spans="4:1024" s="36" customFormat="1" ht="15.75" x14ac:dyDescent="0.25">
      <c r="D247" s="39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AMA247"/>
      <c r="AMB247"/>
      <c r="AMC247"/>
      <c r="AMD247"/>
      <c r="AME247"/>
      <c r="AMF247"/>
      <c r="AMG247"/>
      <c r="AMH247"/>
      <c r="AMI247"/>
      <c r="AMJ247"/>
    </row>
    <row r="248" spans="4:1024" s="36" customFormat="1" ht="15.75" x14ac:dyDescent="0.25">
      <c r="D248" s="39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AMA248"/>
      <c r="AMB248"/>
      <c r="AMC248"/>
      <c r="AMD248"/>
      <c r="AME248"/>
      <c r="AMF248"/>
      <c r="AMG248"/>
      <c r="AMH248"/>
      <c r="AMI248"/>
      <c r="AMJ248"/>
    </row>
    <row r="249" spans="4:1024" s="36" customFormat="1" ht="15.75" x14ac:dyDescent="0.25">
      <c r="D249" s="39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AMA249"/>
      <c r="AMB249"/>
      <c r="AMC249"/>
      <c r="AMD249"/>
      <c r="AME249"/>
      <c r="AMF249"/>
      <c r="AMG249"/>
      <c r="AMH249"/>
      <c r="AMI249"/>
      <c r="AMJ249"/>
    </row>
    <row r="250" spans="4:1024" s="36" customFormat="1" ht="15.75" x14ac:dyDescent="0.25">
      <c r="D250" s="39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AMA250"/>
      <c r="AMB250"/>
      <c r="AMC250"/>
      <c r="AMD250"/>
      <c r="AME250"/>
      <c r="AMF250"/>
      <c r="AMG250"/>
      <c r="AMH250"/>
      <c r="AMI250"/>
      <c r="AMJ250"/>
    </row>
    <row r="251" spans="4:1024" s="36" customFormat="1" ht="15.75" x14ac:dyDescent="0.25">
      <c r="D251" s="39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AMA251"/>
      <c r="AMB251"/>
      <c r="AMC251"/>
      <c r="AMD251"/>
      <c r="AME251"/>
      <c r="AMF251"/>
      <c r="AMG251"/>
      <c r="AMH251"/>
      <c r="AMI251"/>
      <c r="AMJ251"/>
    </row>
    <row r="252" spans="4:1024" s="36" customFormat="1" ht="15.75" x14ac:dyDescent="0.25">
      <c r="D252" s="39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AMA252"/>
      <c r="AMB252"/>
      <c r="AMC252"/>
      <c r="AMD252"/>
      <c r="AME252"/>
      <c r="AMF252"/>
      <c r="AMG252"/>
      <c r="AMH252"/>
      <c r="AMI252"/>
      <c r="AMJ252"/>
    </row>
    <row r="253" spans="4:1024" s="36" customFormat="1" ht="15.75" x14ac:dyDescent="0.25">
      <c r="D253" s="39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AMA253"/>
      <c r="AMB253"/>
      <c r="AMC253"/>
      <c r="AMD253"/>
      <c r="AME253"/>
      <c r="AMF253"/>
      <c r="AMG253"/>
      <c r="AMH253"/>
      <c r="AMI253"/>
      <c r="AMJ253"/>
    </row>
    <row r="254" spans="4:1024" s="36" customFormat="1" ht="15.75" x14ac:dyDescent="0.25">
      <c r="D254" s="39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AMA254"/>
      <c r="AMB254"/>
      <c r="AMC254"/>
      <c r="AMD254"/>
      <c r="AME254"/>
      <c r="AMF254"/>
      <c r="AMG254"/>
      <c r="AMH254"/>
      <c r="AMI254"/>
      <c r="AMJ254"/>
    </row>
    <row r="255" spans="4:1024" s="36" customFormat="1" ht="15.75" x14ac:dyDescent="0.25">
      <c r="D255" s="39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AMA255"/>
      <c r="AMB255"/>
      <c r="AMC255"/>
      <c r="AMD255"/>
      <c r="AME255"/>
      <c r="AMF255"/>
      <c r="AMG255"/>
      <c r="AMH255"/>
      <c r="AMI255"/>
      <c r="AMJ255"/>
    </row>
    <row r="256" spans="4:1024" s="36" customFormat="1" ht="15.75" x14ac:dyDescent="0.25">
      <c r="D256" s="39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AMA256"/>
      <c r="AMB256"/>
      <c r="AMC256"/>
      <c r="AMD256"/>
      <c r="AME256"/>
      <c r="AMF256"/>
      <c r="AMG256"/>
      <c r="AMH256"/>
      <c r="AMI256"/>
      <c r="AMJ256"/>
    </row>
    <row r="257" spans="4:1024" s="36" customFormat="1" ht="15.75" x14ac:dyDescent="0.25">
      <c r="D257" s="39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AMA257"/>
      <c r="AMB257"/>
      <c r="AMC257"/>
      <c r="AMD257"/>
      <c r="AME257"/>
      <c r="AMF257"/>
      <c r="AMG257"/>
      <c r="AMH257"/>
      <c r="AMI257"/>
      <c r="AMJ257"/>
    </row>
    <row r="258" spans="4:1024" s="36" customFormat="1" ht="15.75" x14ac:dyDescent="0.25">
      <c r="D258" s="39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AMA258"/>
      <c r="AMB258"/>
      <c r="AMC258"/>
      <c r="AMD258"/>
      <c r="AME258"/>
      <c r="AMF258"/>
      <c r="AMG258"/>
      <c r="AMH258"/>
      <c r="AMI258"/>
      <c r="AMJ258"/>
    </row>
    <row r="259" spans="4:1024" s="36" customFormat="1" ht="15.75" x14ac:dyDescent="0.25">
      <c r="D259" s="39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AMA259"/>
      <c r="AMB259"/>
      <c r="AMC259"/>
      <c r="AMD259"/>
      <c r="AME259"/>
      <c r="AMF259"/>
      <c r="AMG259"/>
      <c r="AMH259"/>
      <c r="AMI259"/>
      <c r="AMJ259"/>
    </row>
    <row r="260" spans="4:1024" s="36" customFormat="1" ht="15.75" x14ac:dyDescent="0.25">
      <c r="D260" s="39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AMA260"/>
      <c r="AMB260"/>
      <c r="AMC260"/>
      <c r="AMD260"/>
      <c r="AME260"/>
      <c r="AMF260"/>
      <c r="AMG260"/>
      <c r="AMH260"/>
      <c r="AMI260"/>
      <c r="AMJ260"/>
    </row>
    <row r="261" spans="4:1024" s="36" customFormat="1" ht="15.75" x14ac:dyDescent="0.25">
      <c r="D261" s="39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AMA261"/>
      <c r="AMB261"/>
      <c r="AMC261"/>
      <c r="AMD261"/>
      <c r="AME261"/>
      <c r="AMF261"/>
      <c r="AMG261"/>
      <c r="AMH261"/>
      <c r="AMI261"/>
      <c r="AMJ261"/>
    </row>
    <row r="262" spans="4:1024" s="36" customFormat="1" ht="15.75" x14ac:dyDescent="0.25">
      <c r="D262" s="39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AMA262"/>
      <c r="AMB262"/>
      <c r="AMC262"/>
      <c r="AMD262"/>
      <c r="AME262"/>
      <c r="AMF262"/>
      <c r="AMG262"/>
      <c r="AMH262"/>
      <c r="AMI262"/>
      <c r="AMJ262"/>
    </row>
    <row r="263" spans="4:1024" s="36" customFormat="1" ht="15.75" x14ac:dyDescent="0.25">
      <c r="D263" s="39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AMA263"/>
      <c r="AMB263"/>
      <c r="AMC263"/>
      <c r="AMD263"/>
      <c r="AME263"/>
      <c r="AMF263"/>
      <c r="AMG263"/>
      <c r="AMH263"/>
      <c r="AMI263"/>
      <c r="AMJ263"/>
    </row>
    <row r="264" spans="4:1024" s="36" customFormat="1" ht="15.75" x14ac:dyDescent="0.25">
      <c r="D264" s="39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AMA264"/>
      <c r="AMB264"/>
      <c r="AMC264"/>
      <c r="AMD264"/>
      <c r="AME264"/>
      <c r="AMF264"/>
      <c r="AMG264"/>
      <c r="AMH264"/>
      <c r="AMI264"/>
      <c r="AMJ264"/>
    </row>
    <row r="265" spans="4:1024" s="36" customFormat="1" ht="15.75" x14ac:dyDescent="0.25">
      <c r="D265" s="39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AMA265"/>
      <c r="AMB265"/>
      <c r="AMC265"/>
      <c r="AMD265"/>
      <c r="AME265"/>
      <c r="AMF265"/>
      <c r="AMG265"/>
      <c r="AMH265"/>
      <c r="AMI265"/>
      <c r="AMJ265"/>
    </row>
    <row r="266" spans="4:1024" s="36" customFormat="1" ht="15.75" x14ac:dyDescent="0.25">
      <c r="D266" s="39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AMA266"/>
      <c r="AMB266"/>
      <c r="AMC266"/>
      <c r="AMD266"/>
      <c r="AME266"/>
      <c r="AMF266"/>
      <c r="AMG266"/>
      <c r="AMH266"/>
      <c r="AMI266"/>
      <c r="AMJ266"/>
    </row>
    <row r="267" spans="4:1024" s="36" customFormat="1" ht="15.75" x14ac:dyDescent="0.25">
      <c r="D267" s="39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AMA267"/>
      <c r="AMB267"/>
      <c r="AMC267"/>
      <c r="AMD267"/>
      <c r="AME267"/>
      <c r="AMF267"/>
      <c r="AMG267"/>
      <c r="AMH267"/>
      <c r="AMI267"/>
      <c r="AMJ267"/>
    </row>
    <row r="268" spans="4:1024" s="36" customFormat="1" ht="15.75" x14ac:dyDescent="0.25">
      <c r="D268" s="39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AMA268"/>
      <c r="AMB268"/>
      <c r="AMC268"/>
      <c r="AMD268"/>
      <c r="AME268"/>
      <c r="AMF268"/>
      <c r="AMG268"/>
      <c r="AMH268"/>
      <c r="AMI268"/>
      <c r="AMJ268"/>
    </row>
    <row r="269" spans="4:1024" s="36" customFormat="1" ht="15.75" x14ac:dyDescent="0.25">
      <c r="D269" s="39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AMA269"/>
      <c r="AMB269"/>
      <c r="AMC269"/>
      <c r="AMD269"/>
      <c r="AME269"/>
      <c r="AMF269"/>
      <c r="AMG269"/>
      <c r="AMH269"/>
      <c r="AMI269"/>
      <c r="AMJ269"/>
    </row>
    <row r="270" spans="4:1024" s="36" customFormat="1" ht="15.75" x14ac:dyDescent="0.25">
      <c r="D270" s="39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AMA270"/>
      <c r="AMB270"/>
      <c r="AMC270"/>
      <c r="AMD270"/>
      <c r="AME270"/>
      <c r="AMF270"/>
      <c r="AMG270"/>
      <c r="AMH270"/>
      <c r="AMI270"/>
      <c r="AMJ270"/>
    </row>
    <row r="271" spans="4:1024" s="36" customFormat="1" ht="15.75" x14ac:dyDescent="0.25">
      <c r="D271" s="39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AMA271"/>
      <c r="AMB271"/>
      <c r="AMC271"/>
      <c r="AMD271"/>
      <c r="AME271"/>
      <c r="AMF271"/>
      <c r="AMG271"/>
      <c r="AMH271"/>
      <c r="AMI271"/>
      <c r="AMJ271"/>
    </row>
    <row r="272" spans="4:1024" s="36" customFormat="1" ht="15.75" x14ac:dyDescent="0.25">
      <c r="D272" s="39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AMA272"/>
      <c r="AMB272"/>
      <c r="AMC272"/>
      <c r="AMD272"/>
      <c r="AME272"/>
      <c r="AMF272"/>
      <c r="AMG272"/>
      <c r="AMH272"/>
      <c r="AMI272"/>
      <c r="AMJ272"/>
    </row>
    <row r="273" spans="4:1024" s="36" customFormat="1" ht="15.75" x14ac:dyDescent="0.25">
      <c r="D273" s="39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AMA273"/>
      <c r="AMB273"/>
      <c r="AMC273"/>
      <c r="AMD273"/>
      <c r="AME273"/>
      <c r="AMF273"/>
      <c r="AMG273"/>
      <c r="AMH273"/>
      <c r="AMI273"/>
      <c r="AMJ273"/>
    </row>
    <row r="274" spans="4:1024" s="36" customFormat="1" ht="15.75" x14ac:dyDescent="0.25">
      <c r="D274" s="39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AMA274"/>
      <c r="AMB274"/>
      <c r="AMC274"/>
      <c r="AMD274"/>
      <c r="AME274"/>
      <c r="AMF274"/>
      <c r="AMG274"/>
      <c r="AMH274"/>
      <c r="AMI274"/>
      <c r="AMJ274"/>
    </row>
    <row r="275" spans="4:1024" s="36" customFormat="1" ht="15.75" x14ac:dyDescent="0.25">
      <c r="D275" s="39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AMA275"/>
      <c r="AMB275"/>
      <c r="AMC275"/>
      <c r="AMD275"/>
      <c r="AME275"/>
      <c r="AMF275"/>
      <c r="AMG275"/>
      <c r="AMH275"/>
      <c r="AMI275"/>
      <c r="AMJ275"/>
    </row>
    <row r="276" spans="4:1024" s="36" customFormat="1" ht="15.75" x14ac:dyDescent="0.25">
      <c r="D276" s="39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AMA276"/>
      <c r="AMB276"/>
      <c r="AMC276"/>
      <c r="AMD276"/>
      <c r="AME276"/>
      <c r="AMF276"/>
      <c r="AMG276"/>
      <c r="AMH276"/>
      <c r="AMI276"/>
      <c r="AMJ276"/>
    </row>
    <row r="277" spans="4:1024" s="36" customFormat="1" ht="15.75" x14ac:dyDescent="0.25">
      <c r="D277" s="39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AMA277"/>
      <c r="AMB277"/>
      <c r="AMC277"/>
      <c r="AMD277"/>
      <c r="AME277"/>
      <c r="AMF277"/>
      <c r="AMG277"/>
      <c r="AMH277"/>
      <c r="AMI277"/>
      <c r="AMJ277"/>
    </row>
    <row r="278" spans="4:1024" s="36" customFormat="1" ht="15.75" x14ac:dyDescent="0.25">
      <c r="D278" s="39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AMA278"/>
      <c r="AMB278"/>
      <c r="AMC278"/>
      <c r="AMD278"/>
      <c r="AME278"/>
      <c r="AMF278"/>
      <c r="AMG278"/>
      <c r="AMH278"/>
      <c r="AMI278"/>
      <c r="AMJ278"/>
    </row>
    <row r="279" spans="4:1024" s="36" customFormat="1" ht="15.75" x14ac:dyDescent="0.25">
      <c r="D279" s="39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AMA279"/>
      <c r="AMB279"/>
      <c r="AMC279"/>
      <c r="AMD279"/>
      <c r="AME279"/>
      <c r="AMF279"/>
      <c r="AMG279"/>
      <c r="AMH279"/>
      <c r="AMI279"/>
      <c r="AMJ279"/>
    </row>
    <row r="280" spans="4:1024" s="36" customFormat="1" ht="15.75" x14ac:dyDescent="0.25">
      <c r="D280" s="39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AMA280"/>
      <c r="AMB280"/>
      <c r="AMC280"/>
      <c r="AMD280"/>
      <c r="AME280"/>
      <c r="AMF280"/>
      <c r="AMG280"/>
      <c r="AMH280"/>
      <c r="AMI280"/>
      <c r="AMJ280"/>
    </row>
    <row r="281" spans="4:1024" s="36" customFormat="1" ht="15.75" x14ac:dyDescent="0.25">
      <c r="D281" s="39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AMA281"/>
      <c r="AMB281"/>
      <c r="AMC281"/>
      <c r="AMD281"/>
      <c r="AME281"/>
      <c r="AMF281"/>
      <c r="AMG281"/>
      <c r="AMH281"/>
      <c r="AMI281"/>
      <c r="AMJ281"/>
    </row>
    <row r="282" spans="4:1024" s="36" customFormat="1" ht="15.75" x14ac:dyDescent="0.25">
      <c r="D282" s="39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AMA282"/>
      <c r="AMB282"/>
      <c r="AMC282"/>
      <c r="AMD282"/>
      <c r="AME282"/>
      <c r="AMF282"/>
      <c r="AMG282"/>
      <c r="AMH282"/>
      <c r="AMI282"/>
      <c r="AMJ282"/>
    </row>
    <row r="283" spans="4:1024" s="36" customFormat="1" ht="15.75" x14ac:dyDescent="0.25">
      <c r="D283" s="39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AMA283"/>
      <c r="AMB283"/>
      <c r="AMC283"/>
      <c r="AMD283"/>
      <c r="AME283"/>
      <c r="AMF283"/>
      <c r="AMG283"/>
      <c r="AMH283"/>
      <c r="AMI283"/>
      <c r="AMJ283"/>
    </row>
    <row r="284" spans="4:1024" s="36" customFormat="1" ht="15.75" x14ac:dyDescent="0.25">
      <c r="D284" s="39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AMA284"/>
      <c r="AMB284"/>
      <c r="AMC284"/>
      <c r="AMD284"/>
      <c r="AME284"/>
      <c r="AMF284"/>
      <c r="AMG284"/>
      <c r="AMH284"/>
      <c r="AMI284"/>
      <c r="AMJ284"/>
    </row>
    <row r="285" spans="4:1024" s="36" customFormat="1" ht="15.75" x14ac:dyDescent="0.25">
      <c r="D285" s="39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AMA285"/>
      <c r="AMB285"/>
      <c r="AMC285"/>
      <c r="AMD285"/>
      <c r="AME285"/>
      <c r="AMF285"/>
      <c r="AMG285"/>
      <c r="AMH285"/>
      <c r="AMI285"/>
      <c r="AMJ285"/>
    </row>
    <row r="286" spans="4:1024" s="36" customFormat="1" ht="15.75" x14ac:dyDescent="0.25">
      <c r="D286" s="39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AMA286"/>
      <c r="AMB286"/>
      <c r="AMC286"/>
      <c r="AMD286"/>
      <c r="AME286"/>
      <c r="AMF286"/>
      <c r="AMG286"/>
      <c r="AMH286"/>
      <c r="AMI286"/>
      <c r="AMJ286"/>
    </row>
    <row r="287" spans="4:1024" s="36" customFormat="1" ht="15.75" x14ac:dyDescent="0.25">
      <c r="D287" s="39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AMA287"/>
      <c r="AMB287"/>
      <c r="AMC287"/>
      <c r="AMD287"/>
      <c r="AME287"/>
      <c r="AMF287"/>
      <c r="AMG287"/>
      <c r="AMH287"/>
      <c r="AMI287"/>
      <c r="AMJ287"/>
    </row>
    <row r="288" spans="4:1024" s="36" customFormat="1" ht="15.75" x14ac:dyDescent="0.25">
      <c r="D288" s="39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AMA288"/>
      <c r="AMB288"/>
      <c r="AMC288"/>
      <c r="AMD288"/>
      <c r="AME288"/>
      <c r="AMF288"/>
      <c r="AMG288"/>
      <c r="AMH288"/>
      <c r="AMI288"/>
      <c r="AMJ288"/>
    </row>
    <row r="289" spans="4:1024" s="36" customFormat="1" ht="15.75" x14ac:dyDescent="0.25">
      <c r="D289" s="39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AMA289"/>
      <c r="AMB289"/>
      <c r="AMC289"/>
      <c r="AMD289"/>
      <c r="AME289"/>
      <c r="AMF289"/>
      <c r="AMG289"/>
      <c r="AMH289"/>
      <c r="AMI289"/>
      <c r="AMJ289"/>
    </row>
    <row r="290" spans="4:1024" s="36" customFormat="1" ht="15.75" x14ac:dyDescent="0.25">
      <c r="D290" s="39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AMA290"/>
      <c r="AMB290"/>
      <c r="AMC290"/>
      <c r="AMD290"/>
      <c r="AME290"/>
      <c r="AMF290"/>
      <c r="AMG290"/>
      <c r="AMH290"/>
      <c r="AMI290"/>
      <c r="AMJ290"/>
    </row>
    <row r="291" spans="4:1024" s="36" customFormat="1" ht="15.75" x14ac:dyDescent="0.25">
      <c r="D291" s="39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AMA291"/>
      <c r="AMB291"/>
      <c r="AMC291"/>
      <c r="AMD291"/>
      <c r="AME291"/>
      <c r="AMF291"/>
      <c r="AMG291"/>
      <c r="AMH291"/>
      <c r="AMI291"/>
      <c r="AMJ291"/>
    </row>
    <row r="292" spans="4:1024" s="36" customFormat="1" ht="15.75" x14ac:dyDescent="0.25">
      <c r="D292" s="39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AMA292"/>
      <c r="AMB292"/>
      <c r="AMC292"/>
      <c r="AMD292"/>
      <c r="AME292"/>
      <c r="AMF292"/>
      <c r="AMG292"/>
      <c r="AMH292"/>
      <c r="AMI292"/>
      <c r="AMJ292"/>
    </row>
  </sheetData>
  <mergeCells count="38">
    <mergeCell ref="A47:C47"/>
    <mergeCell ref="A48:B48"/>
    <mergeCell ref="A49:C49"/>
    <mergeCell ref="A39:C39"/>
    <mergeCell ref="A40:C40"/>
    <mergeCell ref="A41:B41"/>
    <mergeCell ref="A42:C42"/>
    <mergeCell ref="A46:C46"/>
    <mergeCell ref="A26:C26"/>
    <mergeCell ref="A27:C27"/>
    <mergeCell ref="A28:C28"/>
    <mergeCell ref="A35:B35"/>
    <mergeCell ref="A38:B38"/>
    <mergeCell ref="A21:C21"/>
    <mergeCell ref="A22:C22"/>
    <mergeCell ref="A23:C23"/>
    <mergeCell ref="A24:C24"/>
    <mergeCell ref="A25:C25"/>
    <mergeCell ref="A16:C16"/>
    <mergeCell ref="A17:C17"/>
    <mergeCell ref="B18:C18"/>
    <mergeCell ref="B19:C19"/>
    <mergeCell ref="B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1:C1"/>
    <mergeCell ref="A2:C2"/>
    <mergeCell ref="A3:C3"/>
    <mergeCell ref="A4:C4"/>
    <mergeCell ref="A5:C5"/>
  </mergeCells>
  <dataValidations count="7">
    <dataValidation type="list" operator="equal" allowBlank="1" showInputMessage="1" showErrorMessage="1" error="Необходимо выбрать значение из предложенных" prompt="Выберите вариант из выпадающего списка." sqref="A17">
      <formula1>"в наличии,отсутствуют"</formula1>
      <formula2>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18:A20">
      <formula1>1</formula1>
      <formula2>0</formula2>
    </dataValidation>
    <dataValidation operator="equal" allowBlank="1" showInputMessage="1" showErrorMessage="1" error="Максимальное значение 5 000." prompt="Укажите сумму в рублях" sqref="C36:C37 C31:C33 D37">
      <formula1>0</formula1>
      <formula2>0</formula2>
    </dataValidation>
    <dataValidation type="list" operator="equal" allowBlank="1" showErrorMessage="1" sqref="A40">
      <formula1>"непосредственно,наличие,отсутствие"</formula1>
      <formula2>0</formula2>
    </dataValidation>
    <dataValidation type="textLength" allowBlank="1" showInputMessage="1" showErrorMessage="1" error="Объем текста не должен превышать 250 символов" sqref="B9:C9">
      <formula1>0</formula1>
      <formula2>250</formula2>
    </dataValidation>
    <dataValidation operator="equal" allowBlank="1" showInputMessage="1" showErrorMessage="1" error="Максимальное значение 5 000." prompt="Укажите сумму в рублях" sqref="C30 C34">
      <formula1>0</formula1>
      <formula2>0</formula2>
    </dataValidation>
    <dataValidation operator="equal" allowBlank="1" showInputMessage="1" showErrorMessage="1" prompt="Не позднее 1 ноября года реализации проекта" sqref="C41">
      <formula1>0</formula1>
      <formula2>0</formula2>
    </dataValidation>
  </dataValidations>
  <pageMargins left="1" right="1" top="1" bottom="1" header="0.5" footer="0.5"/>
  <pageSetup paperSize="9" scale="45" firstPageNumber="0" orientation="portrait" horizontalDpi="300" verticalDpi="300" r:id="rId1"/>
  <headerFooter>
    <oddFooter>&amp;C&amp;P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FD095"/>
  </sheetPr>
  <dimension ref="A1:AMJ10"/>
  <sheetViews>
    <sheetView view="pageBreakPreview" zoomScale="75" zoomScaleNormal="75" zoomScalePageLayoutView="75" workbookViewId="0">
      <selection activeCell="A10" sqref="A10"/>
    </sheetView>
  </sheetViews>
  <sheetFormatPr defaultColWidth="8.625" defaultRowHeight="15.75" x14ac:dyDescent="0.25"/>
  <cols>
    <col min="1" max="1" width="3.125" style="41" customWidth="1"/>
    <col min="2" max="2" width="39.625" style="41" customWidth="1"/>
    <col min="3" max="3" width="49.625" style="41" customWidth="1"/>
    <col min="4" max="4" width="11.75" style="42" customWidth="1"/>
    <col min="5" max="5" width="13.75" style="43" customWidth="1"/>
    <col min="6" max="1024" width="8.625" style="41"/>
  </cols>
  <sheetData>
    <row r="1" spans="1:5" ht="22.9" customHeight="1" x14ac:dyDescent="0.25">
      <c r="A1" s="97" t="s">
        <v>57</v>
      </c>
      <c r="B1" s="97"/>
      <c r="C1" s="97"/>
      <c r="D1" s="97"/>
      <c r="E1" s="97"/>
    </row>
    <row r="2" spans="1:5" ht="31.15" customHeight="1" x14ac:dyDescent="0.25">
      <c r="A2" s="98" t="e">
        <f>#REF!</f>
        <v>#REF!</v>
      </c>
      <c r="B2" s="98"/>
      <c r="C2" s="98"/>
      <c r="D2" s="98"/>
      <c r="E2" s="98"/>
    </row>
    <row r="3" spans="1:5" ht="29.85" customHeight="1" x14ac:dyDescent="0.25">
      <c r="A3" s="99" t="s">
        <v>58</v>
      </c>
      <c r="B3" s="99"/>
      <c r="C3" s="100" t="e">
        <f>#REF!</f>
        <v>#REF!</v>
      </c>
      <c r="D3" s="100"/>
      <c r="E3" s="100"/>
    </row>
    <row r="4" spans="1:5" s="47" customFormat="1" ht="31.5" x14ac:dyDescent="0.25">
      <c r="A4" s="44" t="s">
        <v>59</v>
      </c>
      <c r="B4" s="44" t="s">
        <v>60</v>
      </c>
      <c r="C4" s="44" t="s">
        <v>61</v>
      </c>
      <c r="D4" s="45" t="s">
        <v>62</v>
      </c>
      <c r="E4" s="46" t="s">
        <v>63</v>
      </c>
    </row>
    <row r="5" spans="1:5" s="47" customFormat="1" ht="76.349999999999994" customHeight="1" x14ac:dyDescent="0.25">
      <c r="A5" s="48" t="s">
        <v>26</v>
      </c>
      <c r="B5" s="49" t="s">
        <v>64</v>
      </c>
      <c r="C5" s="49" t="s">
        <v>65</v>
      </c>
      <c r="D5" s="50" t="e">
        <f>#REF!</f>
        <v>#REF!</v>
      </c>
      <c r="E5" s="51" t="e">
        <f>CHOOSE(1+(D5=0%)+(D5&gt;=0%)+(D5&gt;=0.5%)+(D5&gt;=1%)+(D5&gt;=2%),0,10,30,50,100,"")</f>
        <v>#REF!</v>
      </c>
    </row>
    <row r="6" spans="1:5" ht="75.599999999999994" customHeight="1" x14ac:dyDescent="0.25">
      <c r="A6" s="48" t="s">
        <v>29</v>
      </c>
      <c r="B6" s="49" t="s">
        <v>66</v>
      </c>
      <c r="C6" s="49" t="s">
        <v>67</v>
      </c>
      <c r="D6" s="52" t="e">
        <f>#REF!</f>
        <v>#REF!</v>
      </c>
      <c r="E6" s="51" t="e">
        <f>CHOOSE(1+(D6=0%)+(D6&gt;=0%)+(D6&gt;=0.5%)+(D6&gt;=2%)+(D6&gt;=5%),0,10,30,50,100,"")</f>
        <v>#REF!</v>
      </c>
    </row>
    <row r="7" spans="1:5" ht="73.7" customHeight="1" x14ac:dyDescent="0.25">
      <c r="A7" s="48" t="s">
        <v>32</v>
      </c>
      <c r="B7" s="49" t="s">
        <v>68</v>
      </c>
      <c r="C7" s="49" t="s">
        <v>67</v>
      </c>
      <c r="D7" s="52" t="e">
        <f>#REF!</f>
        <v>#REF!</v>
      </c>
      <c r="E7" s="51" t="e">
        <f>CHOOSE(1+(D7=0%)+(D7&gt;=0%)+(D7&gt;=0.5%)+(D7&gt;=2%)+(D7&gt;=5%),0,10,30,50,100,"")</f>
        <v>#REF!</v>
      </c>
    </row>
    <row r="8" spans="1:5" ht="84.75" customHeight="1" x14ac:dyDescent="0.25">
      <c r="A8" s="48" t="s">
        <v>40</v>
      </c>
      <c r="B8" s="49" t="s">
        <v>69</v>
      </c>
      <c r="C8" s="49" t="s">
        <v>70</v>
      </c>
      <c r="D8" s="52" t="e">
        <f>#REF!</f>
        <v>#REF!</v>
      </c>
      <c r="E8" s="51" t="e">
        <f>CHOOSE(1+(D8=0%)+(D8&gt;=0%)+(D8&gt;=0.5%)+(D8&gt;=2%)+(D8&gt;=5%),0,30,50,70,100,"")</f>
        <v>#REF!</v>
      </c>
    </row>
    <row r="9" spans="1:5" ht="80.25" customHeight="1" x14ac:dyDescent="0.25">
      <c r="A9" s="48" t="s">
        <v>42</v>
      </c>
      <c r="B9" s="49" t="s">
        <v>71</v>
      </c>
      <c r="C9" s="49" t="s">
        <v>72</v>
      </c>
      <c r="D9" s="52" t="e">
        <f>#REF!</f>
        <v>#REF!</v>
      </c>
      <c r="E9" s="51" t="e">
        <f>CHOOSE(1+(D9=0%)+(D9&gt;=0%)+(D9&gt;=0.5%)+(D9&gt;=2%)+(D9&gt;=5%),0,30,50,70,100,"")</f>
        <v>#REF!</v>
      </c>
    </row>
    <row r="10" spans="1:5" s="54" customFormat="1" ht="15" customHeight="1" x14ac:dyDescent="0.25">
      <c r="A10" s="101" t="s">
        <v>73</v>
      </c>
      <c r="B10" s="101"/>
      <c r="C10" s="101"/>
      <c r="D10" s="101"/>
      <c r="E10" s="53" t="e">
        <f>SUM(E5:E9)</f>
        <v>#REF!</v>
      </c>
    </row>
  </sheetData>
  <mergeCells count="5">
    <mergeCell ref="A1:E1"/>
    <mergeCell ref="A2:E2"/>
    <mergeCell ref="A3:B3"/>
    <mergeCell ref="C3:E3"/>
    <mergeCell ref="A10:D10"/>
  </mergeCells>
  <conditionalFormatting sqref="D5">
    <cfRule type="cellIs" dxfId="0" priority="2" operator="greaterThanOrEqual">
      <formula>2</formula>
    </cfRule>
  </conditionalFormatting>
  <pageMargins left="0.98402777777777795" right="0.59027777777777801" top="0.59027777777777801" bottom="0.59027777777777801" header="0.51180555555555496" footer="0.51180555555555496"/>
  <pageSetup paperSize="9" scale="9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E120"/>
  <sheetViews>
    <sheetView view="pageBreakPreview" topLeftCell="A16" zoomScale="75" zoomScaleNormal="65" zoomScalePageLayoutView="75" workbookViewId="0">
      <selection activeCell="G25" sqref="G25"/>
    </sheetView>
  </sheetViews>
  <sheetFormatPr defaultColWidth="10.625" defaultRowHeight="15.75" x14ac:dyDescent="0.25"/>
  <cols>
    <col min="1" max="1" width="17.625" customWidth="1"/>
    <col min="2" max="2" width="43.625" customWidth="1"/>
    <col min="3" max="3" width="26.75" customWidth="1"/>
    <col min="4" max="4" width="24.625" customWidth="1"/>
    <col min="5" max="5" width="56.625" customWidth="1"/>
  </cols>
  <sheetData>
    <row r="1" spans="1:5" ht="17.45" customHeight="1" x14ac:dyDescent="0.25">
      <c r="A1" s="84" t="s">
        <v>74</v>
      </c>
      <c r="B1" s="84"/>
      <c r="C1" s="84"/>
      <c r="D1" s="84"/>
      <c r="E1" s="84"/>
    </row>
    <row r="2" spans="1:5" ht="17.45" customHeight="1" x14ac:dyDescent="0.25">
      <c r="A2" s="84" t="s">
        <v>75</v>
      </c>
      <c r="B2" s="84"/>
      <c r="C2" s="84"/>
      <c r="D2" s="84"/>
      <c r="E2" s="84"/>
    </row>
    <row r="3" spans="1:5" ht="17.45" customHeight="1" x14ac:dyDescent="0.25">
      <c r="A3" s="102" t="s">
        <v>76</v>
      </c>
      <c r="B3" s="102"/>
      <c r="C3" s="102"/>
      <c r="D3" s="102"/>
      <c r="E3" s="102"/>
    </row>
    <row r="4" spans="1:5" ht="18.75" x14ac:dyDescent="0.25">
      <c r="A4" s="103" t="s">
        <v>77</v>
      </c>
      <c r="B4" s="103"/>
      <c r="C4" s="103"/>
      <c r="D4" s="103"/>
      <c r="E4" s="103"/>
    </row>
    <row r="5" spans="1:5" x14ac:dyDescent="0.25">
      <c r="A5" s="104" t="str">
        <f>ЗАЯВКА!A4</f>
        <v>«Ремонт дороги общего пользования местного значения в с. Александровка по ул. Садовая  Знаменского муниципального округа Тамбовской области»</v>
      </c>
      <c r="B5" s="104"/>
      <c r="C5" s="104"/>
      <c r="D5" s="104"/>
      <c r="E5" s="104"/>
    </row>
    <row r="6" spans="1:5" x14ac:dyDescent="0.25">
      <c r="A6" s="104"/>
      <c r="B6" s="104"/>
      <c r="C6" s="104"/>
      <c r="D6" s="104"/>
      <c r="E6" s="104"/>
    </row>
    <row r="7" spans="1:5" x14ac:dyDescent="0.25">
      <c r="A7" s="104"/>
      <c r="B7" s="104"/>
      <c r="C7" s="104"/>
      <c r="D7" s="104"/>
      <c r="E7" s="104"/>
    </row>
    <row r="8" spans="1:5" ht="15" customHeight="1" x14ac:dyDescent="0.25">
      <c r="A8" s="99" t="s">
        <v>58</v>
      </c>
      <c r="B8" s="99"/>
      <c r="C8" s="99"/>
      <c r="D8" s="107"/>
      <c r="E8" s="107"/>
    </row>
    <row r="9" spans="1:5" ht="15" customHeight="1" x14ac:dyDescent="0.25">
      <c r="A9" s="99" t="s">
        <v>78</v>
      </c>
      <c r="B9" s="99"/>
      <c r="C9" s="99"/>
      <c r="D9" s="108" t="s">
        <v>110</v>
      </c>
      <c r="E9" s="108"/>
    </row>
    <row r="10" spans="1:5" ht="15" customHeight="1" x14ac:dyDescent="0.25">
      <c r="A10" s="109" t="s">
        <v>79</v>
      </c>
      <c r="B10" s="109"/>
      <c r="C10" s="109"/>
      <c r="D10" s="109"/>
      <c r="E10" s="109"/>
    </row>
    <row r="11" spans="1:5" x14ac:dyDescent="0.25">
      <c r="A11" s="109"/>
      <c r="B11" s="109"/>
      <c r="C11" s="109"/>
      <c r="D11" s="109"/>
      <c r="E11" s="109"/>
    </row>
    <row r="12" spans="1:5" ht="66" x14ac:dyDescent="0.25">
      <c r="A12" s="55" t="s">
        <v>23</v>
      </c>
      <c r="B12" s="56" t="s">
        <v>24</v>
      </c>
      <c r="C12" s="57" t="s">
        <v>25</v>
      </c>
      <c r="D12" s="55" t="s">
        <v>80</v>
      </c>
      <c r="E12" s="55" t="s">
        <v>81</v>
      </c>
    </row>
    <row r="13" spans="1:5" ht="18.75" x14ac:dyDescent="0.25">
      <c r="A13" s="20" t="s">
        <v>26</v>
      </c>
      <c r="B13" s="58" t="s">
        <v>27</v>
      </c>
      <c r="C13" s="16">
        <v>2837669.6</v>
      </c>
      <c r="D13" s="59">
        <f>C13*100%/C21</f>
        <v>0.83499998933323671</v>
      </c>
      <c r="E13" s="60">
        <f>E14+E15</f>
        <v>1</v>
      </c>
    </row>
    <row r="14" spans="1:5" ht="31.5" x14ac:dyDescent="0.25">
      <c r="A14" s="20" t="s">
        <v>29</v>
      </c>
      <c r="B14" s="61" t="s">
        <v>82</v>
      </c>
      <c r="C14" s="16">
        <v>50976.1</v>
      </c>
      <c r="D14" s="59">
        <f>C14*100%/C21</f>
        <v>1.4999999632180577E-2</v>
      </c>
      <c r="E14" s="59">
        <f>C13*100%/(C13+C14)</f>
        <v>0.98235294138010765</v>
      </c>
    </row>
    <row r="15" spans="1:5" ht="18.75" x14ac:dyDescent="0.25">
      <c r="A15" s="20" t="s">
        <v>32</v>
      </c>
      <c r="B15" s="61" t="s">
        <v>83</v>
      </c>
      <c r="C15" s="18">
        <v>169920.35</v>
      </c>
      <c r="D15" s="59">
        <f>C15*100%/C21</f>
        <v>5.0000003678194196E-2</v>
      </c>
      <c r="E15" s="59">
        <f>C14*100%/(C13+C14)</f>
        <v>1.764705861989236E-2</v>
      </c>
    </row>
    <row r="16" spans="1:5" ht="18.75" x14ac:dyDescent="0.25">
      <c r="A16" s="19" t="s">
        <v>35</v>
      </c>
      <c r="B16" s="58" t="s">
        <v>36</v>
      </c>
      <c r="C16" s="18">
        <v>169920.35</v>
      </c>
      <c r="D16" s="62"/>
      <c r="E16" s="63"/>
    </row>
    <row r="17" spans="1:5" ht="33" x14ac:dyDescent="0.25">
      <c r="A17" s="20" t="s">
        <v>37</v>
      </c>
      <c r="B17" s="58" t="s">
        <v>38</v>
      </c>
      <c r="C17" s="16"/>
      <c r="D17" s="62"/>
      <c r="E17" s="63"/>
    </row>
    <row r="18" spans="1:5" ht="24.4" customHeight="1" x14ac:dyDescent="0.25">
      <c r="A18" s="93" t="s">
        <v>84</v>
      </c>
      <c r="B18" s="93"/>
      <c r="C18" s="21">
        <f>SUM(C13:C15)</f>
        <v>3058566.0500000003</v>
      </c>
      <c r="D18" s="62"/>
      <c r="E18" s="63"/>
    </row>
    <row r="19" spans="1:5" ht="18.75" x14ac:dyDescent="0.25">
      <c r="A19" s="20" t="s">
        <v>40</v>
      </c>
      <c r="B19" s="61" t="s">
        <v>41</v>
      </c>
      <c r="C19" s="18">
        <v>169920.35</v>
      </c>
      <c r="D19" s="59">
        <f>C19*100%/C21</f>
        <v>5.0000003678194196E-2</v>
      </c>
      <c r="E19" s="63"/>
    </row>
    <row r="20" spans="1:5" ht="18.75" x14ac:dyDescent="0.25">
      <c r="A20" s="20" t="s">
        <v>42</v>
      </c>
      <c r="B20" s="61" t="s">
        <v>43</v>
      </c>
      <c r="C20" s="18">
        <v>169920.35</v>
      </c>
      <c r="D20" s="59">
        <f>C20*100%/C21</f>
        <v>5.0000003678194196E-2</v>
      </c>
      <c r="E20" s="63"/>
    </row>
    <row r="21" spans="1:5" ht="24.4" customHeight="1" x14ac:dyDescent="0.25">
      <c r="A21" s="105" t="s">
        <v>44</v>
      </c>
      <c r="B21" s="105"/>
      <c r="C21" s="21">
        <f>C18+C19+C20</f>
        <v>3398406.7500000005</v>
      </c>
      <c r="D21" s="64">
        <f>D13+D14+D15+D19+D20</f>
        <v>1</v>
      </c>
      <c r="E21" s="64">
        <f>E14+E15</f>
        <v>1</v>
      </c>
    </row>
    <row r="22" spans="1:5" ht="17.45" customHeight="1" x14ac:dyDescent="0.25">
      <c r="A22" s="106" t="s">
        <v>85</v>
      </c>
      <c r="B22" s="106"/>
      <c r="C22" s="106"/>
      <c r="D22" s="106"/>
      <c r="E22" s="106"/>
    </row>
    <row r="23" spans="1:5" ht="37.5" x14ac:dyDescent="0.25">
      <c r="A23" s="14" t="s">
        <v>23</v>
      </c>
      <c r="B23" s="65" t="s">
        <v>86</v>
      </c>
      <c r="C23" s="66" t="s">
        <v>87</v>
      </c>
      <c r="D23" s="67" t="s">
        <v>88</v>
      </c>
      <c r="E23" s="68" t="s">
        <v>89</v>
      </c>
    </row>
    <row r="24" spans="1:5" ht="131.25" x14ac:dyDescent="0.25">
      <c r="A24" s="20" t="s">
        <v>26</v>
      </c>
      <c r="B24" s="69" t="s">
        <v>90</v>
      </c>
      <c r="C24" s="70">
        <v>150</v>
      </c>
      <c r="D24" s="71">
        <f>C24/C26</f>
        <v>0.39787798408488062</v>
      </c>
      <c r="E24" s="72" t="s">
        <v>91</v>
      </c>
    </row>
    <row r="25" spans="1:5" ht="93.75" x14ac:dyDescent="0.25">
      <c r="A25" s="20" t="s">
        <v>29</v>
      </c>
      <c r="B25" s="69" t="s">
        <v>92</v>
      </c>
      <c r="C25" s="70">
        <v>120</v>
      </c>
      <c r="D25" s="71">
        <f>C25/C24</f>
        <v>0.8</v>
      </c>
      <c r="E25" s="72" t="s">
        <v>93</v>
      </c>
    </row>
    <row r="26" spans="1:5" ht="66" x14ac:dyDescent="0.25">
      <c r="A26" s="20" t="s">
        <v>32</v>
      </c>
      <c r="B26" s="69" t="s">
        <v>94</v>
      </c>
      <c r="C26" s="70">
        <v>377</v>
      </c>
      <c r="D26" s="68"/>
      <c r="E26" s="68"/>
    </row>
    <row r="27" spans="1:5" ht="49.5" x14ac:dyDescent="0.25">
      <c r="A27" s="20" t="s">
        <v>40</v>
      </c>
      <c r="B27" s="69" t="s">
        <v>95</v>
      </c>
      <c r="C27" s="68"/>
      <c r="D27" s="68"/>
      <c r="E27" s="26" t="s">
        <v>46</v>
      </c>
    </row>
    <row r="28" spans="1:5" x14ac:dyDescent="0.25">
      <c r="A28" s="36"/>
      <c r="B28" s="36"/>
      <c r="C28" s="36"/>
      <c r="D28" s="36"/>
      <c r="E28" s="36"/>
    </row>
    <row r="29" spans="1:5" x14ac:dyDescent="0.25">
      <c r="A29" s="36"/>
      <c r="B29" s="36"/>
      <c r="C29" s="36"/>
      <c r="D29" s="36"/>
      <c r="E29" s="36"/>
    </row>
    <row r="30" spans="1:5" x14ac:dyDescent="0.25">
      <c r="A30" s="36"/>
      <c r="B30" s="36"/>
      <c r="C30" s="36"/>
      <c r="D30" s="36"/>
      <c r="E30" s="36"/>
    </row>
    <row r="31" spans="1:5" x14ac:dyDescent="0.25">
      <c r="A31" s="36"/>
      <c r="B31" s="36"/>
      <c r="C31" s="36"/>
      <c r="D31" s="36"/>
      <c r="E31" s="36"/>
    </row>
    <row r="32" spans="1:5" x14ac:dyDescent="0.25">
      <c r="A32" s="36"/>
      <c r="B32" s="36"/>
      <c r="C32" s="36"/>
      <c r="D32" s="36"/>
      <c r="E32" s="36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36"/>
      <c r="B36" s="36"/>
      <c r="C36" s="36"/>
      <c r="D36" s="36"/>
      <c r="E36" s="36"/>
    </row>
    <row r="37" spans="1:5" x14ac:dyDescent="0.25">
      <c r="A37" s="36"/>
      <c r="B37" s="36"/>
      <c r="C37" s="36"/>
      <c r="D37" s="36"/>
      <c r="E37" s="36"/>
    </row>
    <row r="38" spans="1:5" x14ac:dyDescent="0.25">
      <c r="A38" s="36"/>
      <c r="B38" s="36"/>
      <c r="C38" s="36"/>
      <c r="D38" s="36"/>
      <c r="E38" s="36"/>
    </row>
    <row r="39" spans="1:5" x14ac:dyDescent="0.25">
      <c r="A39" s="36"/>
      <c r="B39" s="36"/>
      <c r="C39" s="36"/>
      <c r="D39" s="36"/>
      <c r="E39" s="36"/>
    </row>
    <row r="40" spans="1:5" x14ac:dyDescent="0.25">
      <c r="A40" s="36"/>
      <c r="B40" s="36"/>
      <c r="C40" s="36"/>
      <c r="D40" s="36"/>
      <c r="E40" s="36"/>
    </row>
    <row r="41" spans="1:5" x14ac:dyDescent="0.25">
      <c r="A41" s="36"/>
      <c r="B41" s="36"/>
      <c r="C41" s="36"/>
      <c r="D41" s="36"/>
      <c r="E41" s="36"/>
    </row>
    <row r="42" spans="1:5" x14ac:dyDescent="0.25">
      <c r="A42" s="36"/>
      <c r="B42" s="36"/>
      <c r="C42" s="36"/>
      <c r="D42" s="36"/>
      <c r="E42" s="36"/>
    </row>
    <row r="43" spans="1:5" x14ac:dyDescent="0.25">
      <c r="A43" s="36"/>
      <c r="B43" s="36"/>
      <c r="C43" s="36"/>
      <c r="D43" s="36"/>
      <c r="E43" s="36"/>
    </row>
    <row r="44" spans="1:5" x14ac:dyDescent="0.25">
      <c r="A44" s="36"/>
      <c r="B44" s="36"/>
      <c r="C44" s="36"/>
      <c r="D44" s="36"/>
      <c r="E44" s="36"/>
    </row>
    <row r="45" spans="1:5" x14ac:dyDescent="0.25">
      <c r="A45" s="36"/>
      <c r="B45" s="36"/>
      <c r="C45" s="36"/>
      <c r="D45" s="36"/>
      <c r="E45" s="36"/>
    </row>
    <row r="46" spans="1:5" x14ac:dyDescent="0.25">
      <c r="A46" s="36"/>
      <c r="B46" s="36"/>
      <c r="C46" s="36"/>
      <c r="D46" s="36"/>
      <c r="E46" s="36"/>
    </row>
    <row r="47" spans="1:5" x14ac:dyDescent="0.25">
      <c r="A47" s="36"/>
      <c r="B47" s="36"/>
      <c r="C47" s="36"/>
      <c r="D47" s="36"/>
      <c r="E47" s="36"/>
    </row>
    <row r="48" spans="1:5" x14ac:dyDescent="0.25">
      <c r="A48" s="36"/>
      <c r="B48" s="36"/>
      <c r="C48" s="36"/>
      <c r="D48" s="36"/>
      <c r="E48" s="36"/>
    </row>
    <row r="49" spans="1:5" x14ac:dyDescent="0.25">
      <c r="A49" s="36"/>
      <c r="B49" s="36"/>
      <c r="C49" s="36"/>
      <c r="D49" s="36"/>
      <c r="E49" s="36"/>
    </row>
    <row r="50" spans="1:5" x14ac:dyDescent="0.25">
      <c r="A50" s="36"/>
      <c r="B50" s="36"/>
      <c r="C50" s="36"/>
      <c r="D50" s="36"/>
      <c r="E50" s="36"/>
    </row>
    <row r="51" spans="1:5" x14ac:dyDescent="0.25">
      <c r="A51" s="36"/>
      <c r="B51" s="36"/>
      <c r="C51" s="36"/>
      <c r="D51" s="36"/>
      <c r="E51" s="36"/>
    </row>
    <row r="52" spans="1:5" x14ac:dyDescent="0.25">
      <c r="A52" s="36"/>
      <c r="B52" s="36"/>
      <c r="C52" s="36"/>
      <c r="D52" s="36"/>
      <c r="E52" s="36"/>
    </row>
    <row r="53" spans="1:5" x14ac:dyDescent="0.25">
      <c r="A53" s="36"/>
      <c r="B53" s="36"/>
      <c r="C53" s="36"/>
      <c r="D53" s="36"/>
      <c r="E53" s="36"/>
    </row>
    <row r="54" spans="1:5" x14ac:dyDescent="0.25">
      <c r="A54" s="36"/>
      <c r="B54" s="36"/>
      <c r="C54" s="36"/>
      <c r="D54" s="36"/>
      <c r="E54" s="36"/>
    </row>
    <row r="55" spans="1:5" x14ac:dyDescent="0.25">
      <c r="A55" s="36"/>
      <c r="B55" s="36"/>
      <c r="C55" s="36"/>
      <c r="D55" s="36"/>
      <c r="E55" s="36"/>
    </row>
    <row r="56" spans="1:5" x14ac:dyDescent="0.25">
      <c r="A56" s="36"/>
      <c r="B56" s="36"/>
      <c r="C56" s="36"/>
      <c r="D56" s="36"/>
      <c r="E56" s="36"/>
    </row>
    <row r="57" spans="1:5" x14ac:dyDescent="0.25">
      <c r="A57" s="36"/>
      <c r="B57" s="36"/>
      <c r="C57" s="36"/>
      <c r="D57" s="36"/>
      <c r="E57" s="36"/>
    </row>
    <row r="58" spans="1:5" x14ac:dyDescent="0.25">
      <c r="A58" s="36"/>
      <c r="B58" s="36"/>
      <c r="C58" s="36"/>
      <c r="D58" s="36"/>
      <c r="E58" s="36"/>
    </row>
    <row r="59" spans="1:5" x14ac:dyDescent="0.25">
      <c r="A59" s="36"/>
      <c r="B59" s="36"/>
      <c r="C59" s="36"/>
      <c r="D59" s="36"/>
      <c r="E59" s="36"/>
    </row>
    <row r="60" spans="1:5" x14ac:dyDescent="0.25">
      <c r="A60" s="36"/>
      <c r="B60" s="36"/>
      <c r="C60" s="36"/>
      <c r="D60" s="36"/>
      <c r="E60" s="36"/>
    </row>
    <row r="61" spans="1:5" x14ac:dyDescent="0.25">
      <c r="A61" s="36"/>
      <c r="B61" s="36"/>
      <c r="C61" s="36"/>
      <c r="D61" s="36"/>
      <c r="E61" s="36"/>
    </row>
    <row r="62" spans="1:5" x14ac:dyDescent="0.25">
      <c r="A62" s="36"/>
      <c r="B62" s="36"/>
      <c r="C62" s="36"/>
      <c r="D62" s="36"/>
      <c r="E62" s="36"/>
    </row>
    <row r="63" spans="1:5" x14ac:dyDescent="0.25">
      <c r="A63" s="36"/>
      <c r="B63" s="36"/>
      <c r="C63" s="36"/>
      <c r="D63" s="36"/>
      <c r="E63" s="36"/>
    </row>
    <row r="64" spans="1:5" x14ac:dyDescent="0.25">
      <c r="A64" s="36"/>
      <c r="B64" s="36"/>
      <c r="C64" s="36"/>
      <c r="D64" s="36"/>
      <c r="E64" s="36"/>
    </row>
    <row r="65" spans="1:5" x14ac:dyDescent="0.25">
      <c r="A65" s="36"/>
      <c r="B65" s="36"/>
      <c r="C65" s="36"/>
      <c r="D65" s="36"/>
      <c r="E65" s="36"/>
    </row>
    <row r="66" spans="1:5" x14ac:dyDescent="0.25">
      <c r="A66" s="36"/>
      <c r="B66" s="36"/>
      <c r="C66" s="36"/>
      <c r="D66" s="36"/>
      <c r="E66" s="36"/>
    </row>
    <row r="67" spans="1:5" x14ac:dyDescent="0.25">
      <c r="A67" s="36"/>
      <c r="B67" s="36"/>
      <c r="C67" s="36"/>
      <c r="D67" s="36"/>
      <c r="E67" s="36"/>
    </row>
    <row r="68" spans="1:5" x14ac:dyDescent="0.25">
      <c r="A68" s="36"/>
      <c r="B68" s="36"/>
      <c r="C68" s="36"/>
      <c r="D68" s="36"/>
      <c r="E68" s="36"/>
    </row>
    <row r="69" spans="1:5" x14ac:dyDescent="0.25">
      <c r="A69" s="36"/>
      <c r="B69" s="36"/>
      <c r="C69" s="36"/>
      <c r="D69" s="36"/>
      <c r="E69" s="36"/>
    </row>
    <row r="70" spans="1:5" x14ac:dyDescent="0.25">
      <c r="A70" s="36"/>
      <c r="B70" s="36"/>
      <c r="C70" s="36"/>
      <c r="D70" s="36"/>
      <c r="E70" s="36"/>
    </row>
    <row r="71" spans="1:5" x14ac:dyDescent="0.25">
      <c r="A71" s="36"/>
      <c r="B71" s="36"/>
      <c r="C71" s="36"/>
      <c r="D71" s="36"/>
      <c r="E71" s="36"/>
    </row>
    <row r="72" spans="1:5" x14ac:dyDescent="0.25">
      <c r="A72" s="36"/>
      <c r="B72" s="36"/>
      <c r="C72" s="36"/>
      <c r="D72" s="36"/>
      <c r="E72" s="36"/>
    </row>
    <row r="73" spans="1:5" x14ac:dyDescent="0.25">
      <c r="A73" s="36"/>
      <c r="B73" s="36"/>
      <c r="C73" s="36"/>
      <c r="D73" s="36"/>
      <c r="E73" s="36"/>
    </row>
    <row r="74" spans="1:5" x14ac:dyDescent="0.25">
      <c r="A74" s="36"/>
      <c r="B74" s="36"/>
      <c r="C74" s="36"/>
      <c r="D74" s="36"/>
      <c r="E74" s="36"/>
    </row>
    <row r="75" spans="1:5" x14ac:dyDescent="0.25">
      <c r="A75" s="36"/>
      <c r="B75" s="36"/>
      <c r="C75" s="36"/>
      <c r="D75" s="36"/>
      <c r="E75" s="36"/>
    </row>
    <row r="76" spans="1:5" x14ac:dyDescent="0.25">
      <c r="A76" s="36"/>
      <c r="B76" s="36"/>
      <c r="C76" s="36"/>
      <c r="D76" s="36"/>
      <c r="E76" s="36"/>
    </row>
    <row r="77" spans="1:5" x14ac:dyDescent="0.25">
      <c r="A77" s="36"/>
      <c r="B77" s="36"/>
      <c r="C77" s="36"/>
      <c r="D77" s="36"/>
      <c r="E77" s="36"/>
    </row>
    <row r="78" spans="1:5" x14ac:dyDescent="0.25">
      <c r="A78" s="36"/>
      <c r="B78" s="36"/>
      <c r="C78" s="36"/>
      <c r="D78" s="36"/>
      <c r="E78" s="36"/>
    </row>
    <row r="79" spans="1:5" x14ac:dyDescent="0.25">
      <c r="A79" s="36"/>
      <c r="B79" s="36"/>
      <c r="C79" s="36"/>
      <c r="D79" s="36"/>
      <c r="E79" s="36"/>
    </row>
    <row r="80" spans="1:5" x14ac:dyDescent="0.25">
      <c r="A80" s="36"/>
      <c r="B80" s="36"/>
      <c r="C80" s="36"/>
      <c r="D80" s="36"/>
      <c r="E80" s="36"/>
    </row>
    <row r="81" spans="1:5" x14ac:dyDescent="0.25">
      <c r="A81" s="36"/>
      <c r="B81" s="36"/>
      <c r="C81" s="36"/>
      <c r="D81" s="36"/>
      <c r="E81" s="36"/>
    </row>
    <row r="82" spans="1:5" x14ac:dyDescent="0.25">
      <c r="A82" s="36"/>
      <c r="B82" s="36"/>
      <c r="C82" s="36"/>
      <c r="D82" s="36"/>
      <c r="E82" s="36"/>
    </row>
    <row r="83" spans="1:5" x14ac:dyDescent="0.25">
      <c r="A83" s="36"/>
      <c r="B83" s="36"/>
      <c r="C83" s="36"/>
      <c r="D83" s="36"/>
      <c r="E83" s="36"/>
    </row>
    <row r="84" spans="1:5" x14ac:dyDescent="0.25">
      <c r="A84" s="36"/>
      <c r="B84" s="36"/>
      <c r="C84" s="36"/>
      <c r="D84" s="36"/>
      <c r="E84" s="36"/>
    </row>
    <row r="85" spans="1:5" x14ac:dyDescent="0.25">
      <c r="A85" s="36"/>
      <c r="B85" s="36"/>
      <c r="C85" s="36"/>
      <c r="D85" s="36"/>
      <c r="E85" s="36"/>
    </row>
    <row r="86" spans="1:5" x14ac:dyDescent="0.25">
      <c r="A86" s="36"/>
      <c r="B86" s="36"/>
      <c r="C86" s="36"/>
      <c r="D86" s="36"/>
      <c r="E86" s="36"/>
    </row>
    <row r="87" spans="1:5" x14ac:dyDescent="0.25">
      <c r="A87" s="36"/>
      <c r="B87" s="36"/>
      <c r="C87" s="36"/>
      <c r="D87" s="36"/>
      <c r="E87" s="36"/>
    </row>
    <row r="88" spans="1:5" x14ac:dyDescent="0.25">
      <c r="A88" s="36"/>
      <c r="B88" s="36"/>
      <c r="C88" s="36"/>
      <c r="D88" s="36"/>
      <c r="E88" s="36"/>
    </row>
    <row r="89" spans="1:5" x14ac:dyDescent="0.25">
      <c r="A89" s="36"/>
      <c r="B89" s="36"/>
      <c r="C89" s="36"/>
      <c r="D89" s="36"/>
      <c r="E89" s="36"/>
    </row>
    <row r="90" spans="1:5" x14ac:dyDescent="0.25">
      <c r="A90" s="36"/>
      <c r="B90" s="36"/>
      <c r="C90" s="36"/>
      <c r="D90" s="36"/>
      <c r="E90" s="36"/>
    </row>
    <row r="91" spans="1:5" x14ac:dyDescent="0.25">
      <c r="A91" s="36"/>
      <c r="B91" s="36"/>
      <c r="C91" s="36"/>
      <c r="D91" s="36"/>
      <c r="E91" s="36"/>
    </row>
    <row r="92" spans="1:5" x14ac:dyDescent="0.25">
      <c r="A92" s="36"/>
      <c r="B92" s="36"/>
      <c r="C92" s="36"/>
      <c r="D92" s="36"/>
      <c r="E92" s="36"/>
    </row>
    <row r="93" spans="1:5" x14ac:dyDescent="0.25">
      <c r="A93" s="36"/>
      <c r="B93" s="36"/>
      <c r="C93" s="36"/>
      <c r="D93" s="36"/>
      <c r="E93" s="36"/>
    </row>
    <row r="94" spans="1:5" x14ac:dyDescent="0.25">
      <c r="A94" s="36"/>
      <c r="B94" s="36"/>
      <c r="C94" s="36"/>
      <c r="D94" s="36"/>
      <c r="E94" s="36"/>
    </row>
    <row r="95" spans="1:5" x14ac:dyDescent="0.25">
      <c r="A95" s="36"/>
      <c r="B95" s="36"/>
      <c r="C95" s="36"/>
      <c r="D95" s="36"/>
      <c r="E95" s="36"/>
    </row>
    <row r="96" spans="1:5" x14ac:dyDescent="0.25">
      <c r="A96" s="36"/>
      <c r="B96" s="36"/>
      <c r="C96" s="36"/>
      <c r="D96" s="36"/>
      <c r="E96" s="36"/>
    </row>
    <row r="97" spans="1:5" x14ac:dyDescent="0.25">
      <c r="A97" s="36"/>
      <c r="B97" s="36"/>
      <c r="C97" s="36"/>
      <c r="D97" s="36"/>
      <c r="E97" s="36"/>
    </row>
    <row r="98" spans="1:5" x14ac:dyDescent="0.25">
      <c r="A98" s="36"/>
      <c r="B98" s="36"/>
      <c r="C98" s="36"/>
      <c r="D98" s="36"/>
      <c r="E98" s="36"/>
    </row>
    <row r="99" spans="1:5" x14ac:dyDescent="0.25">
      <c r="A99" s="36"/>
      <c r="B99" s="36"/>
      <c r="C99" s="36"/>
      <c r="D99" s="36"/>
      <c r="E99" s="36"/>
    </row>
    <row r="100" spans="1:5" x14ac:dyDescent="0.25">
      <c r="A100" s="36"/>
      <c r="B100" s="36"/>
      <c r="C100" s="36"/>
      <c r="D100" s="36"/>
      <c r="E100" s="36"/>
    </row>
    <row r="101" spans="1:5" x14ac:dyDescent="0.25">
      <c r="A101" s="36"/>
      <c r="B101" s="36"/>
      <c r="C101" s="36"/>
      <c r="D101" s="36"/>
      <c r="E101" s="36"/>
    </row>
    <row r="102" spans="1:5" x14ac:dyDescent="0.25">
      <c r="A102" s="36"/>
      <c r="B102" s="36"/>
      <c r="C102" s="36"/>
      <c r="D102" s="36"/>
      <c r="E102" s="36"/>
    </row>
    <row r="103" spans="1:5" x14ac:dyDescent="0.25">
      <c r="A103" s="36"/>
      <c r="B103" s="36"/>
      <c r="C103" s="36"/>
      <c r="D103" s="36"/>
      <c r="E103" s="36"/>
    </row>
    <row r="104" spans="1:5" x14ac:dyDescent="0.25">
      <c r="A104" s="36"/>
      <c r="B104" s="36"/>
      <c r="C104" s="36"/>
      <c r="D104" s="36"/>
      <c r="E104" s="36"/>
    </row>
    <row r="105" spans="1:5" x14ac:dyDescent="0.25">
      <c r="A105" s="36"/>
      <c r="B105" s="36"/>
      <c r="C105" s="36"/>
      <c r="D105" s="36"/>
      <c r="E105" s="36"/>
    </row>
    <row r="106" spans="1:5" x14ac:dyDescent="0.25">
      <c r="A106" s="36"/>
      <c r="B106" s="36"/>
      <c r="C106" s="36"/>
      <c r="D106" s="36"/>
      <c r="E106" s="36"/>
    </row>
    <row r="107" spans="1:5" x14ac:dyDescent="0.25">
      <c r="A107" s="36"/>
      <c r="B107" s="36"/>
      <c r="C107" s="36"/>
      <c r="D107" s="36"/>
      <c r="E107" s="36"/>
    </row>
    <row r="108" spans="1:5" x14ac:dyDescent="0.25">
      <c r="A108" s="36"/>
      <c r="B108" s="36"/>
      <c r="C108" s="36"/>
      <c r="D108" s="36"/>
      <c r="E108" s="36"/>
    </row>
    <row r="109" spans="1:5" x14ac:dyDescent="0.25">
      <c r="A109" s="36"/>
      <c r="B109" s="36"/>
      <c r="C109" s="36"/>
      <c r="D109" s="36"/>
      <c r="E109" s="36"/>
    </row>
    <row r="110" spans="1:5" x14ac:dyDescent="0.25">
      <c r="A110" s="36"/>
      <c r="B110" s="36"/>
      <c r="C110" s="36"/>
      <c r="D110" s="36"/>
      <c r="E110" s="36"/>
    </row>
    <row r="111" spans="1:5" x14ac:dyDescent="0.25">
      <c r="A111" s="36"/>
      <c r="B111" s="36"/>
      <c r="C111" s="36"/>
      <c r="D111" s="36"/>
      <c r="E111" s="36"/>
    </row>
    <row r="112" spans="1:5" x14ac:dyDescent="0.25">
      <c r="A112" s="36"/>
      <c r="B112" s="36"/>
      <c r="C112" s="36"/>
      <c r="D112" s="36"/>
      <c r="E112" s="36"/>
    </row>
    <row r="113" spans="1:5" x14ac:dyDescent="0.25">
      <c r="A113" s="36"/>
      <c r="B113" s="36"/>
      <c r="C113" s="36"/>
      <c r="D113" s="36"/>
      <c r="E113" s="36"/>
    </row>
    <row r="114" spans="1:5" x14ac:dyDescent="0.25">
      <c r="A114" s="36"/>
      <c r="B114" s="36"/>
      <c r="C114" s="36"/>
      <c r="D114" s="36"/>
      <c r="E114" s="36"/>
    </row>
    <row r="115" spans="1:5" x14ac:dyDescent="0.25">
      <c r="A115" s="36"/>
      <c r="B115" s="36"/>
      <c r="C115" s="36"/>
      <c r="D115" s="36"/>
      <c r="E115" s="36"/>
    </row>
    <row r="116" spans="1:5" x14ac:dyDescent="0.25">
      <c r="A116" s="36"/>
      <c r="B116" s="36"/>
      <c r="C116" s="36"/>
      <c r="D116" s="36"/>
      <c r="E116" s="36"/>
    </row>
    <row r="117" spans="1:5" x14ac:dyDescent="0.25">
      <c r="A117" s="36"/>
      <c r="B117" s="36"/>
      <c r="C117" s="36"/>
      <c r="D117" s="36"/>
      <c r="E117" s="36"/>
    </row>
    <row r="118" spans="1:5" x14ac:dyDescent="0.25">
      <c r="A118" s="36"/>
      <c r="B118" s="36"/>
      <c r="C118" s="36"/>
      <c r="D118" s="36"/>
      <c r="E118" s="36"/>
    </row>
    <row r="119" spans="1:5" x14ac:dyDescent="0.25">
      <c r="A119" s="36"/>
      <c r="B119" s="36"/>
      <c r="C119" s="36"/>
      <c r="D119" s="36"/>
      <c r="E119" s="36"/>
    </row>
    <row r="120" spans="1:5" x14ac:dyDescent="0.25">
      <c r="A120" s="36"/>
      <c r="B120" s="36"/>
      <c r="C120" s="36"/>
      <c r="D120" s="36"/>
      <c r="E120" s="36"/>
    </row>
  </sheetData>
  <mergeCells count="13">
    <mergeCell ref="A18:B18"/>
    <mergeCell ref="A21:B21"/>
    <mergeCell ref="A22:E22"/>
    <mergeCell ref="A8:C8"/>
    <mergeCell ref="D8:E8"/>
    <mergeCell ref="A9:C9"/>
    <mergeCell ref="D9:E9"/>
    <mergeCell ref="A10:E11"/>
    <mergeCell ref="A1:E1"/>
    <mergeCell ref="A2:E2"/>
    <mergeCell ref="A3:E3"/>
    <mergeCell ref="A4:E4"/>
    <mergeCell ref="A5:E7"/>
  </mergeCells>
  <dataValidations count="4">
    <dataValidation operator="equal" allowBlank="1" showInputMessage="1" showErrorMessage="1" error="Максимальное значение 5 000." prompt="Укажите сумму в рублях" sqref="C17 C13:C14">
      <formula1>0</formula1>
      <formula2>0</formula2>
    </dataValidation>
    <dataValidation operator="equal" allowBlank="1" showInputMessage="1" showErrorMessage="1" error="Максимальное значение 5 000." sqref="C15:C16 C19:C20">
      <formula1>0</formula1>
      <formula2>0</formula2>
    </dataValidation>
    <dataValidation type="list" operator="equal" allowBlank="1" showErrorMessage="1" sqref="D27:E27">
      <formula1>"непосредственно,наличие,отсутствие"</formula1>
      <formula2>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голосованием за проект на сайте vmeste.donland.ru, сметной и технической документацией." sqref="B8:C9">
      <formula1>1</formula1>
      <formula2>500</formula2>
    </dataValidation>
  </dataValidations>
  <pageMargins left="0.78740157480314965" right="0.78740157480314965" top="1.0629921259842521" bottom="1.0629921259842521" header="0.78740157480314965" footer="0.78740157480314965"/>
  <pageSetup paperSize="9" scale="65" firstPageNumber="0" orientation="landscape" horizontalDpi="300" verticalDpi="300" r:id="rId1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465A4"/>
  </sheetPr>
  <dimension ref="A1:F13"/>
  <sheetViews>
    <sheetView view="pageBreakPreview" topLeftCell="A8" zoomScale="65" zoomScaleNormal="65" zoomScaleSheetLayoutView="65" zoomScalePageLayoutView="75" workbookViewId="0">
      <selection activeCell="D10" sqref="D10"/>
    </sheetView>
  </sheetViews>
  <sheetFormatPr defaultColWidth="10.625" defaultRowHeight="15.75" x14ac:dyDescent="0.25"/>
  <cols>
    <col min="2" max="2" width="46.875" customWidth="1"/>
    <col min="3" max="3" width="66.75" customWidth="1"/>
    <col min="4" max="4" width="24" customWidth="1"/>
    <col min="5" max="5" width="17" customWidth="1"/>
    <col min="6" max="6" width="16.5" customWidth="1"/>
  </cols>
  <sheetData>
    <row r="1" spans="1:6" ht="15" customHeight="1" x14ac:dyDescent="0.25">
      <c r="A1" s="97" t="s">
        <v>96</v>
      </c>
      <c r="B1" s="97"/>
      <c r="C1" s="97"/>
      <c r="D1" s="97"/>
      <c r="E1" s="97"/>
      <c r="F1" s="97"/>
    </row>
    <row r="2" spans="1:6" x14ac:dyDescent="0.25">
      <c r="A2" s="110" t="str">
        <f>ЗАЯВКА!A7</f>
        <v>Знаменский</v>
      </c>
      <c r="B2" s="110"/>
      <c r="C2" s="110"/>
      <c r="D2" s="110"/>
      <c r="E2" s="110"/>
      <c r="F2" s="110"/>
    </row>
    <row r="3" spans="1:6" x14ac:dyDescent="0.25">
      <c r="A3" s="110"/>
      <c r="B3" s="110"/>
      <c r="C3" s="110"/>
      <c r="D3" s="110"/>
      <c r="E3" s="110"/>
      <c r="F3" s="110"/>
    </row>
    <row r="4" spans="1:6" hidden="1" x14ac:dyDescent="0.25">
      <c r="A4" s="73"/>
      <c r="B4" s="74"/>
      <c r="C4" s="75"/>
      <c r="D4" s="75"/>
      <c r="E4" s="76"/>
      <c r="F4" s="77"/>
    </row>
    <row r="5" spans="1:6" ht="31.5" x14ac:dyDescent="0.25">
      <c r="A5" s="44" t="s">
        <v>59</v>
      </c>
      <c r="B5" s="44" t="s">
        <v>60</v>
      </c>
      <c r="C5" s="44" t="s">
        <v>61</v>
      </c>
      <c r="D5" s="44" t="s">
        <v>97</v>
      </c>
      <c r="E5" s="45" t="s">
        <v>62</v>
      </c>
      <c r="F5" s="46" t="s">
        <v>63</v>
      </c>
    </row>
    <row r="6" spans="1:6" ht="94.5" x14ac:dyDescent="0.25">
      <c r="A6" s="48" t="s">
        <v>26</v>
      </c>
      <c r="B6" s="49" t="s">
        <v>98</v>
      </c>
      <c r="C6" s="49" t="s">
        <v>99</v>
      </c>
      <c r="D6" s="78">
        <f>'Форма для расчета'!C15</f>
        <v>169920.35</v>
      </c>
      <c r="E6" s="79">
        <f>'Форма для расчета'!D15</f>
        <v>5.0000003678194196E-2</v>
      </c>
      <c r="F6" s="80">
        <f>CHOOSE(1+(E6&gt;=3%)+(E6&gt;=3.5%)+(E6&gt;=4%)+(E6&gt;=4.5%)+(E6&gt;=5%),0,10,30,50,70,100,"")</f>
        <v>100</v>
      </c>
    </row>
    <row r="7" spans="1:6" ht="110.25" x14ac:dyDescent="0.25">
      <c r="A7" s="48" t="s">
        <v>29</v>
      </c>
      <c r="B7" s="49" t="s">
        <v>100</v>
      </c>
      <c r="C7" s="49" t="s">
        <v>101</v>
      </c>
      <c r="D7" s="78">
        <f>'Форма для расчета'!C19</f>
        <v>169920.35</v>
      </c>
      <c r="E7" s="79">
        <f>'Форма для расчета'!D19</f>
        <v>5.0000003678194196E-2</v>
      </c>
      <c r="F7" s="80">
        <f>CHOOSE(1+(E7=0%)+(E7&gt;=0%)+(E7&gt;=0.5%)+(E7&gt;=2%)+(E7&gt;=5%),0,10,30,50,100,"")</f>
        <v>100</v>
      </c>
    </row>
    <row r="8" spans="1:6" ht="110.25" x14ac:dyDescent="0.25">
      <c r="A8" s="48" t="s">
        <v>32</v>
      </c>
      <c r="B8" s="49" t="s">
        <v>102</v>
      </c>
      <c r="C8" s="49" t="s">
        <v>103</v>
      </c>
      <c r="D8" s="78">
        <f>'Форма для расчета'!C20</f>
        <v>169920.35</v>
      </c>
      <c r="E8" s="79">
        <f>'Форма для расчета'!D20</f>
        <v>5.0000003678194196E-2</v>
      </c>
      <c r="F8" s="80">
        <f>CHOOSE(1+(E8=0%)+(E8&gt;=0%)+(E8&gt;=0.5%)+(E8&gt;=2%)+(E8&gt;=5%),0,10,30,50,100,"")</f>
        <v>100</v>
      </c>
    </row>
    <row r="9" spans="1:6" ht="110.25" x14ac:dyDescent="0.25">
      <c r="A9" s="48" t="s">
        <v>40</v>
      </c>
      <c r="B9" s="49" t="s">
        <v>91</v>
      </c>
      <c r="C9" s="49" t="s">
        <v>104</v>
      </c>
      <c r="D9" s="81">
        <f>'Форма для расчета'!C24</f>
        <v>150</v>
      </c>
      <c r="E9" s="79">
        <f>'Форма для расчета'!D24</f>
        <v>0.39787798408488062</v>
      </c>
      <c r="F9" s="80">
        <f>CHOOSE(1+(E9=0%)+(E9&gt;=0%)+(E9&gt;=5%)+(E9&gt;=7%)+(E9&gt;=10%),0,30,50,70,100,"")</f>
        <v>100</v>
      </c>
    </row>
    <row r="10" spans="1:6" ht="94.5" x14ac:dyDescent="0.25">
      <c r="A10" s="48" t="s">
        <v>42</v>
      </c>
      <c r="B10" s="49" t="s">
        <v>93</v>
      </c>
      <c r="C10" s="49" t="s">
        <v>105</v>
      </c>
      <c r="D10" s="81">
        <f>'Форма для расчета'!C25</f>
        <v>120</v>
      </c>
      <c r="E10" s="79">
        <f>'Форма для расчета'!D25</f>
        <v>0.8</v>
      </c>
      <c r="F10" s="80">
        <f>CHOOSE(1+(E10&gt;=0%)+(E10&gt;=50%)+(E10&gt;=60%)+(E10&gt;=70%)+(E10&gt;=80%),0,0,30,50,70,100,"")</f>
        <v>100</v>
      </c>
    </row>
    <row r="11" spans="1:6" ht="157.5" x14ac:dyDescent="0.25">
      <c r="A11" s="48" t="s">
        <v>106</v>
      </c>
      <c r="B11" s="49" t="s">
        <v>107</v>
      </c>
      <c r="C11" s="49" t="s">
        <v>108</v>
      </c>
      <c r="D11" s="78" t="str">
        <f>'Форма для расчета'!E27</f>
        <v>отсутствие</v>
      </c>
      <c r="E11" s="82"/>
      <c r="F11" s="83"/>
    </row>
    <row r="12" spans="1:6" ht="63" x14ac:dyDescent="0.25">
      <c r="A12" s="48"/>
      <c r="B12" s="49" t="s">
        <v>109</v>
      </c>
      <c r="C12" s="81">
        <f>'Форма для расчета'!C26</f>
        <v>377</v>
      </c>
      <c r="D12" s="78"/>
      <c r="E12" s="78"/>
      <c r="F12" s="51"/>
    </row>
    <row r="13" spans="1:6" ht="15" customHeight="1" x14ac:dyDescent="0.25">
      <c r="A13" s="101" t="s">
        <v>73</v>
      </c>
      <c r="B13" s="101"/>
      <c r="C13" s="101"/>
      <c r="D13" s="101"/>
      <c r="E13" s="101"/>
      <c r="F13" s="53">
        <f>SUM(F6:F11)</f>
        <v>500</v>
      </c>
    </row>
  </sheetData>
  <mergeCells count="3">
    <mergeCell ref="A1:F1"/>
    <mergeCell ref="A2:F3"/>
    <mergeCell ref="A13:E13"/>
  </mergeCells>
  <pageMargins left="0.78740157480314965" right="0.78740157480314965" top="1.0629921259842521" bottom="1.0629921259842521" header="0.78740157480314965" footer="0.78740157480314965"/>
  <pageSetup paperSize="9" scale="65" firstPageNumber="0" orientation="landscape" horizontalDpi="300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ЗАЯВКА</vt:lpstr>
      <vt:lpstr>БАЛЛЫ_2</vt:lpstr>
      <vt:lpstr>Форма для расчета</vt:lpstr>
      <vt:lpstr>Карточка для расчета</vt:lpstr>
      <vt:lpstr>БАЛЛЫ_2!Область_печати</vt:lpstr>
      <vt:lpstr>ЗАЯВКА!Область_печати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МСУ, к.513</dc:creator>
  <dc:description/>
  <cp:lastModifiedBy>User`</cp:lastModifiedBy>
  <cp:revision>129</cp:revision>
  <cp:lastPrinted>2025-03-18T12:31:51Z</cp:lastPrinted>
  <dcterms:created xsi:type="dcterms:W3CDTF">2019-10-03T05:08:16Z</dcterms:created>
  <dcterms:modified xsi:type="dcterms:W3CDTF">2025-03-18T12:32:56Z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Организация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